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hidePivotFieldList="1"/>
  <mc:AlternateContent xmlns:mc="http://schemas.openxmlformats.org/markup-compatibility/2006">
    <mc:Choice Requires="x15">
      <x15ac:absPath xmlns:x15ac="http://schemas.microsoft.com/office/spreadsheetml/2010/11/ac" url="C:\Users\jj0383\Desktop\_DESKTOP_\Studienlotsen\02 Phase II\WIWI Infomaterial\_PUBLISHED\190608 Studienpläne Mockup &amp; Material\2 Downloadmaterial\"/>
    </mc:Choice>
  </mc:AlternateContent>
  <workbookProtection workbookAlgorithmName="SHA-512" workbookHashValue="8EXuZFypb/Fm7Pv+jkoZ6wSIGCp9JGUBkBVgdUxT4Aq8gv4TkNCdjlaKtKYvkpn4IR6RZpV1jgBnpEfJIP/chQ==" workbookSaltValue="iAVaxQbj1G7bNoX0NKEzCA==" workbookSpinCount="100000" lockStructure="1"/>
  <bookViews>
    <workbookView xWindow="0" yWindow="0" windowWidth="30720" windowHeight="14100"/>
  </bookViews>
  <sheets>
    <sheet name="Anleitung" sheetId="2" r:id="rId1"/>
    <sheet name="|" sheetId="15" r:id="rId2"/>
    <sheet name="Modulplaner_WING" sheetId="1" r:id="rId3"/>
    <sheet name="Modulplaner_TVWL" sheetId="9" r:id="rId4"/>
    <sheet name="Modulplaner_WINFO" sheetId="12" r:id="rId5"/>
    <sheet name="Datenbank_WING" sheetId="4" state="hidden" r:id="rId6"/>
    <sheet name="duplikate_WING" sheetId="7" state="hidden" r:id="rId7"/>
    <sheet name="Datenbank_TVWL" sheetId="10" state="hidden" r:id="rId8"/>
    <sheet name="duplikate_TVWL" sheetId="11" state="hidden" r:id="rId9"/>
    <sheet name="Datenbank_WINFO" sheetId="13" state="hidden" r:id="rId10"/>
    <sheet name="duplikate_WINFO" sheetId="14" state="hidden" r:id="rId11"/>
  </sheets>
  <definedNames>
    <definedName name="_xlnm._FilterDatabase" localSheetId="7" hidden="1">Datenbank_TVWL!$A$1:$A$70</definedName>
    <definedName name="_xlnm._FilterDatabase" localSheetId="9" hidden="1">Datenbank_WINFO!$A$1:$B$86</definedName>
    <definedName name="_xlnm._FilterDatabase" localSheetId="5" hidden="1">Datenbank_WING!$D$2:$D$74</definedName>
    <definedName name="validation">OFFSET(Datenbank_WING!$E$3,,,COUNTIF(Datenbank_WING!$E$3:$E$74,"?*"))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 i="13" l="1"/>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Q6" i="14"/>
  <c r="Q7" i="14"/>
  <c r="Q8" i="14"/>
  <c r="Q9" i="14"/>
  <c r="Q10" i="14"/>
  <c r="Q11" i="14"/>
  <c r="Q12" i="14"/>
  <c r="Q13" i="14"/>
  <c r="Q14" i="14"/>
  <c r="Q15" i="14"/>
  <c r="Q5" i="14"/>
  <c r="A12" i="14"/>
  <c r="A3" i="14"/>
  <c r="A4" i="14"/>
  <c r="A5" i="14"/>
  <c r="A6" i="14"/>
  <c r="A7" i="14"/>
  <c r="A8" i="14"/>
  <c r="A9" i="14"/>
  <c r="A10" i="14"/>
  <c r="A11" i="14"/>
  <c r="A2" i="14"/>
  <c r="H24" i="13"/>
  <c r="G24" i="13"/>
  <c r="I24" i="13"/>
  <c r="J24" i="13"/>
  <c r="K24" i="13"/>
  <c r="L24" i="13"/>
  <c r="M24" i="13"/>
  <c r="N24" i="13"/>
  <c r="G25" i="13"/>
  <c r="H25" i="13"/>
  <c r="I25" i="13"/>
  <c r="J25" i="13"/>
  <c r="K25" i="13"/>
  <c r="L25" i="13"/>
  <c r="M25" i="13"/>
  <c r="N25" i="13"/>
  <c r="F25" i="13"/>
  <c r="F24" i="13"/>
  <c r="G15" i="13"/>
  <c r="H15" i="13"/>
  <c r="I15" i="13"/>
  <c r="J15" i="13"/>
  <c r="K15" i="13"/>
  <c r="L15" i="13"/>
  <c r="M15" i="13"/>
  <c r="N15" i="13"/>
  <c r="G16" i="13"/>
  <c r="H16" i="13"/>
  <c r="I16" i="13"/>
  <c r="J16" i="13"/>
  <c r="K16" i="13"/>
  <c r="L16" i="13"/>
  <c r="M16" i="13"/>
  <c r="N16" i="13"/>
  <c r="G17" i="13"/>
  <c r="H17" i="13"/>
  <c r="I17" i="13"/>
  <c r="J17" i="13"/>
  <c r="K17" i="13"/>
  <c r="L17" i="13"/>
  <c r="M17" i="13"/>
  <c r="N17" i="13"/>
  <c r="G18" i="13"/>
  <c r="H18" i="13"/>
  <c r="I18" i="13"/>
  <c r="J18" i="13"/>
  <c r="K18" i="13"/>
  <c r="L18" i="13"/>
  <c r="M18" i="13"/>
  <c r="N18" i="13"/>
  <c r="G19" i="13"/>
  <c r="H19" i="13"/>
  <c r="I19" i="13"/>
  <c r="J19" i="13"/>
  <c r="K19" i="13"/>
  <c r="L19" i="13"/>
  <c r="M19" i="13"/>
  <c r="N19" i="13"/>
  <c r="G20" i="13"/>
  <c r="H20" i="13"/>
  <c r="I20" i="13"/>
  <c r="J20" i="13"/>
  <c r="K20" i="13"/>
  <c r="L20" i="13"/>
  <c r="M20" i="13"/>
  <c r="N20" i="13"/>
  <c r="G21" i="13"/>
  <c r="H21" i="13"/>
  <c r="I21" i="13"/>
  <c r="J21" i="13"/>
  <c r="K21" i="13"/>
  <c r="L21" i="13"/>
  <c r="M21" i="13"/>
  <c r="N21" i="13"/>
  <c r="G22" i="13"/>
  <c r="H22" i="13"/>
  <c r="I22" i="13"/>
  <c r="J22" i="13"/>
  <c r="K22" i="13"/>
  <c r="L22" i="13"/>
  <c r="M22" i="13"/>
  <c r="N22" i="13"/>
  <c r="G23" i="13"/>
  <c r="H23" i="13"/>
  <c r="I23" i="13"/>
  <c r="J23" i="13"/>
  <c r="K23" i="13"/>
  <c r="L23" i="13"/>
  <c r="M23" i="13"/>
  <c r="N23" i="13"/>
  <c r="F22" i="13"/>
  <c r="F23" i="13"/>
  <c r="F16" i="13"/>
  <c r="F17" i="13"/>
  <c r="F18" i="13"/>
  <c r="F19" i="13"/>
  <c r="F20" i="13"/>
  <c r="F21" i="13"/>
  <c r="F4" i="13"/>
  <c r="B2" i="14" s="1"/>
  <c r="P12" i="13"/>
  <c r="B100" i="14" s="1"/>
  <c r="P11" i="13"/>
  <c r="B89" i="14" s="1"/>
  <c r="P10" i="13"/>
  <c r="B78" i="14" s="1"/>
  <c r="P9" i="13"/>
  <c r="B67" i="14" s="1"/>
  <c r="P8" i="13"/>
  <c r="B56" i="14" s="1"/>
  <c r="P7" i="13"/>
  <c r="B45" i="14" s="1"/>
  <c r="P6" i="13"/>
  <c r="B34" i="14" s="1"/>
  <c r="P5" i="13"/>
  <c r="B23" i="14" s="1"/>
  <c r="P4" i="13"/>
  <c r="B12" i="14" s="1"/>
  <c r="O12" i="13"/>
  <c r="B99" i="14" s="1"/>
  <c r="O11" i="13"/>
  <c r="B88" i="14" s="1"/>
  <c r="O10" i="13"/>
  <c r="B77" i="14" s="1"/>
  <c r="O9" i="13"/>
  <c r="B66" i="14" s="1"/>
  <c r="O8" i="13"/>
  <c r="B55" i="14" s="1"/>
  <c r="O7" i="13"/>
  <c r="B44" i="14" s="1"/>
  <c r="O6" i="13"/>
  <c r="B33" i="14" s="1"/>
  <c r="O5" i="13"/>
  <c r="B22" i="14" s="1"/>
  <c r="O4" i="13"/>
  <c r="B11" i="14" s="1"/>
  <c r="N12" i="13"/>
  <c r="B98" i="14" s="1"/>
  <c r="N11" i="13"/>
  <c r="B87" i="14" s="1"/>
  <c r="N10" i="13"/>
  <c r="B76" i="14" s="1"/>
  <c r="N9" i="13"/>
  <c r="B65" i="14" s="1"/>
  <c r="N8" i="13"/>
  <c r="B54" i="14" s="1"/>
  <c r="N7" i="13"/>
  <c r="B43" i="14" s="1"/>
  <c r="N6" i="13"/>
  <c r="B32" i="14" s="1"/>
  <c r="N5" i="13"/>
  <c r="B21" i="14" s="1"/>
  <c r="N4" i="13"/>
  <c r="B10" i="14" s="1"/>
  <c r="M12" i="13"/>
  <c r="B97" i="14" s="1"/>
  <c r="M11" i="13"/>
  <c r="B86" i="14" s="1"/>
  <c r="M10" i="13"/>
  <c r="B75" i="14" s="1"/>
  <c r="M9" i="13"/>
  <c r="B64" i="14" s="1"/>
  <c r="M8" i="13"/>
  <c r="B53" i="14" s="1"/>
  <c r="M7" i="13"/>
  <c r="B42" i="14" s="1"/>
  <c r="M6" i="13"/>
  <c r="B31" i="14" s="1"/>
  <c r="M5" i="13"/>
  <c r="B20" i="14" s="1"/>
  <c r="M4" i="13"/>
  <c r="B9" i="14" s="1"/>
  <c r="L12" i="13"/>
  <c r="B96" i="14" s="1"/>
  <c r="L11" i="13"/>
  <c r="B85" i="14" s="1"/>
  <c r="L10" i="13"/>
  <c r="B74" i="14" s="1"/>
  <c r="L9" i="13"/>
  <c r="B63" i="14" s="1"/>
  <c r="L8" i="13"/>
  <c r="B52" i="14" s="1"/>
  <c r="L7" i="13"/>
  <c r="B41" i="14" s="1"/>
  <c r="L6" i="13"/>
  <c r="B30" i="14" s="1"/>
  <c r="L5" i="13"/>
  <c r="B19" i="14" s="1"/>
  <c r="L4" i="13"/>
  <c r="B8" i="14" s="1"/>
  <c r="K12" i="13"/>
  <c r="B95" i="14" s="1"/>
  <c r="K11" i="13"/>
  <c r="B84" i="14" s="1"/>
  <c r="K10" i="13"/>
  <c r="B73" i="14" s="1"/>
  <c r="K9" i="13"/>
  <c r="B62" i="14" s="1"/>
  <c r="K8" i="13"/>
  <c r="B51" i="14" s="1"/>
  <c r="K7" i="13"/>
  <c r="B40" i="14" s="1"/>
  <c r="K6" i="13"/>
  <c r="B29" i="14" s="1"/>
  <c r="K5" i="13"/>
  <c r="B18" i="14" s="1"/>
  <c r="K4" i="13"/>
  <c r="B7" i="14" s="1"/>
  <c r="J12" i="13"/>
  <c r="B94" i="14" s="1"/>
  <c r="J11" i="13"/>
  <c r="B83" i="14" s="1"/>
  <c r="J10" i="13"/>
  <c r="B72" i="14" s="1"/>
  <c r="J9" i="13"/>
  <c r="B61" i="14" s="1"/>
  <c r="J8" i="13"/>
  <c r="B50" i="14" s="1"/>
  <c r="J7" i="13"/>
  <c r="B39" i="14" s="1"/>
  <c r="J6" i="13"/>
  <c r="B28" i="14" s="1"/>
  <c r="J5" i="13"/>
  <c r="B17" i="14" s="1"/>
  <c r="J4" i="13"/>
  <c r="B6" i="14" s="1"/>
  <c r="I12" i="13"/>
  <c r="B93" i="14" s="1"/>
  <c r="I11" i="13"/>
  <c r="B82" i="14" s="1"/>
  <c r="I10" i="13"/>
  <c r="B71" i="14" s="1"/>
  <c r="I9" i="13"/>
  <c r="B60" i="14" s="1"/>
  <c r="I8" i="13"/>
  <c r="B49" i="14" s="1"/>
  <c r="I7" i="13"/>
  <c r="B38" i="14" s="1"/>
  <c r="I6" i="13"/>
  <c r="B27" i="14" s="1"/>
  <c r="I5" i="13"/>
  <c r="B16" i="14" s="1"/>
  <c r="I4" i="13"/>
  <c r="B5" i="14" s="1"/>
  <c r="H12" i="13"/>
  <c r="B92" i="14" s="1"/>
  <c r="H11" i="13"/>
  <c r="B81" i="14" s="1"/>
  <c r="H10" i="13"/>
  <c r="B70" i="14" s="1"/>
  <c r="H9" i="13"/>
  <c r="B59" i="14" s="1"/>
  <c r="H8" i="13"/>
  <c r="B48" i="14" s="1"/>
  <c r="H7" i="13"/>
  <c r="B37" i="14" s="1"/>
  <c r="H6" i="13"/>
  <c r="B26" i="14" s="1"/>
  <c r="H5" i="13"/>
  <c r="B15" i="14" s="1"/>
  <c r="H4" i="13"/>
  <c r="B4" i="14" s="1"/>
  <c r="G12" i="13"/>
  <c r="B91" i="14" s="1"/>
  <c r="G11" i="13"/>
  <c r="B80" i="14" s="1"/>
  <c r="G10" i="13"/>
  <c r="B69" i="14" s="1"/>
  <c r="G9" i="13"/>
  <c r="B58" i="14" s="1"/>
  <c r="G8" i="13"/>
  <c r="B47" i="14" s="1"/>
  <c r="G7" i="13"/>
  <c r="B36" i="14" s="1"/>
  <c r="G6" i="13"/>
  <c r="B25" i="14" s="1"/>
  <c r="G5" i="13"/>
  <c r="B14" i="14" s="1"/>
  <c r="G4" i="13"/>
  <c r="B3" i="14" s="1"/>
  <c r="F12" i="13"/>
  <c r="B90" i="14" s="1"/>
  <c r="F11" i="13"/>
  <c r="B79" i="14" s="1"/>
  <c r="F10" i="13"/>
  <c r="B68" i="14" s="1"/>
  <c r="F9" i="13"/>
  <c r="B57" i="14" s="1"/>
  <c r="F8" i="13"/>
  <c r="B46" i="14" s="1"/>
  <c r="F7" i="13"/>
  <c r="B35" i="14" s="1"/>
  <c r="F6" i="13"/>
  <c r="B24" i="14" s="1"/>
  <c r="F5" i="13"/>
  <c r="B13" i="14" s="1"/>
  <c r="Q4" i="13" l="1"/>
  <c r="M40" i="13" l="1"/>
  <c r="L40" i="13"/>
  <c r="K40" i="13"/>
  <c r="J40" i="13"/>
  <c r="I40" i="13"/>
  <c r="H40" i="13"/>
  <c r="G40" i="13"/>
  <c r="F40" i="13"/>
  <c r="E40" i="13"/>
  <c r="M39" i="13"/>
  <c r="L39" i="13"/>
  <c r="K39" i="13"/>
  <c r="J39" i="13"/>
  <c r="I39" i="13"/>
  <c r="H39" i="13"/>
  <c r="G39" i="13"/>
  <c r="F39" i="13"/>
  <c r="E39" i="13"/>
  <c r="M38" i="13"/>
  <c r="L38" i="13"/>
  <c r="K38" i="13"/>
  <c r="J38" i="13"/>
  <c r="I38" i="13"/>
  <c r="H38" i="13"/>
  <c r="G38" i="13"/>
  <c r="F38" i="13"/>
  <c r="E38" i="13"/>
  <c r="M37" i="13"/>
  <c r="L37" i="13"/>
  <c r="K37" i="13"/>
  <c r="J37" i="13"/>
  <c r="I37" i="13"/>
  <c r="H37" i="13"/>
  <c r="G37" i="13"/>
  <c r="F37" i="13"/>
  <c r="E37" i="13"/>
  <c r="M36" i="13"/>
  <c r="L36" i="13"/>
  <c r="K36" i="13"/>
  <c r="J36" i="13"/>
  <c r="I36" i="13"/>
  <c r="H36" i="13"/>
  <c r="G36" i="13"/>
  <c r="F36" i="13"/>
  <c r="E36" i="13"/>
  <c r="M35" i="13"/>
  <c r="L35" i="13"/>
  <c r="K35" i="13"/>
  <c r="J35" i="13"/>
  <c r="I35" i="13"/>
  <c r="H35" i="13"/>
  <c r="G35" i="13"/>
  <c r="F35" i="13"/>
  <c r="E35" i="13"/>
  <c r="M34" i="13"/>
  <c r="L34" i="13"/>
  <c r="K34" i="13"/>
  <c r="J34" i="13"/>
  <c r="I34" i="13"/>
  <c r="H34" i="13"/>
  <c r="G34" i="13"/>
  <c r="F34" i="13"/>
  <c r="E34" i="13"/>
  <c r="M33" i="13"/>
  <c r="L33" i="13"/>
  <c r="K33" i="13"/>
  <c r="J33" i="13"/>
  <c r="I33" i="13"/>
  <c r="H33" i="13"/>
  <c r="G33" i="13"/>
  <c r="F33" i="13"/>
  <c r="E33" i="13"/>
  <c r="M32" i="13"/>
  <c r="L32" i="13"/>
  <c r="K32" i="13"/>
  <c r="J32" i="13"/>
  <c r="I32" i="13"/>
  <c r="H32" i="13"/>
  <c r="G32" i="13"/>
  <c r="F32" i="13"/>
  <c r="E32" i="13"/>
  <c r="M31" i="13"/>
  <c r="L31" i="13"/>
  <c r="K31" i="13"/>
  <c r="J31" i="13"/>
  <c r="I31" i="13"/>
  <c r="H31" i="13"/>
  <c r="G31" i="13"/>
  <c r="F31" i="13"/>
  <c r="E31" i="13"/>
  <c r="M30" i="13"/>
  <c r="L30" i="13"/>
  <c r="K30" i="13"/>
  <c r="J30" i="13"/>
  <c r="I30" i="13"/>
  <c r="H30" i="13"/>
  <c r="G30" i="13"/>
  <c r="F30" i="13"/>
  <c r="E30" i="13"/>
  <c r="F2" i="14"/>
  <c r="Q9" i="13"/>
  <c r="Q8" i="13"/>
  <c r="Q7" i="13"/>
  <c r="Q6" i="13"/>
  <c r="Q5" i="13"/>
  <c r="M41" i="13" l="1"/>
  <c r="S20" i="12" s="1"/>
  <c r="L41" i="13"/>
  <c r="Q20" i="12" s="1"/>
  <c r="K41" i="13"/>
  <c r="O20" i="12" s="1"/>
  <c r="J41" i="13"/>
  <c r="M20" i="12" s="1"/>
  <c r="I41" i="13"/>
  <c r="K20" i="12" s="1"/>
  <c r="H41" i="13"/>
  <c r="I20" i="12" s="1"/>
  <c r="G41" i="13"/>
  <c r="G20" i="12" s="1"/>
  <c r="F41" i="13"/>
  <c r="E20" i="12" s="1"/>
  <c r="E41" i="13"/>
  <c r="C20" i="12" s="1"/>
  <c r="F3" i="14"/>
  <c r="I16" i="10"/>
  <c r="I17" i="10"/>
  <c r="I18" i="10"/>
  <c r="I19" i="10"/>
  <c r="I20" i="10"/>
  <c r="I21" i="10"/>
  <c r="I22" i="10"/>
  <c r="I23" i="10"/>
  <c r="G24" i="10"/>
  <c r="H24" i="10"/>
  <c r="I24" i="10"/>
  <c r="J24" i="10"/>
  <c r="K24" i="10"/>
  <c r="L24" i="10"/>
  <c r="M24" i="10"/>
  <c r="N24" i="10"/>
  <c r="G25" i="10"/>
  <c r="H25" i="10"/>
  <c r="I25" i="10"/>
  <c r="J25" i="10"/>
  <c r="K25" i="10"/>
  <c r="L25" i="10"/>
  <c r="M25" i="10"/>
  <c r="N25" i="10"/>
  <c r="G26" i="10"/>
  <c r="H26" i="10"/>
  <c r="I26" i="10"/>
  <c r="J26" i="10"/>
  <c r="K26" i="10"/>
  <c r="L26" i="10"/>
  <c r="M26" i="10"/>
  <c r="N26" i="10"/>
  <c r="F26" i="10"/>
  <c r="F25" i="10"/>
  <c r="F24" i="10"/>
  <c r="D116" i="4"/>
  <c r="J16" i="10"/>
  <c r="J17" i="10"/>
  <c r="J18" i="10"/>
  <c r="J19" i="10"/>
  <c r="J20" i="10"/>
  <c r="J21" i="10"/>
  <c r="J22" i="10"/>
  <c r="J23" i="10"/>
  <c r="K16" i="10"/>
  <c r="K17" i="10"/>
  <c r="K18" i="10"/>
  <c r="K19" i="10"/>
  <c r="K20" i="10"/>
  <c r="K21" i="10"/>
  <c r="K22" i="10"/>
  <c r="K23" i="10"/>
  <c r="G15" i="10"/>
  <c r="H15" i="10"/>
  <c r="I15" i="10"/>
  <c r="J15" i="10"/>
  <c r="K15" i="10"/>
  <c r="L15" i="10"/>
  <c r="M15" i="10"/>
  <c r="N15" i="10"/>
  <c r="G16" i="10"/>
  <c r="H16" i="10"/>
  <c r="P16" i="10"/>
  <c r="L16" i="10"/>
  <c r="M16" i="10"/>
  <c r="N16" i="10"/>
  <c r="G17" i="10"/>
  <c r="H17" i="10"/>
  <c r="P17" i="10"/>
  <c r="L17" i="10"/>
  <c r="M17" i="10"/>
  <c r="N17" i="10"/>
  <c r="G18" i="10"/>
  <c r="H18" i="10"/>
  <c r="P18" i="10"/>
  <c r="L18" i="10"/>
  <c r="M18" i="10"/>
  <c r="N18" i="10"/>
  <c r="G19" i="10"/>
  <c r="H19" i="10"/>
  <c r="P19" i="10"/>
  <c r="L19" i="10"/>
  <c r="M19" i="10"/>
  <c r="N19" i="10"/>
  <c r="G20" i="10"/>
  <c r="H20" i="10"/>
  <c r="P20" i="10"/>
  <c r="L20" i="10"/>
  <c r="M20" i="10"/>
  <c r="N20" i="10"/>
  <c r="G21" i="10"/>
  <c r="H21" i="10"/>
  <c r="P21" i="10"/>
  <c r="L21" i="10"/>
  <c r="M21" i="10"/>
  <c r="N21" i="10"/>
  <c r="G22" i="10"/>
  <c r="H22" i="10"/>
  <c r="P22" i="10"/>
  <c r="L22" i="10"/>
  <c r="M22" i="10"/>
  <c r="N22" i="10"/>
  <c r="G23" i="10"/>
  <c r="H23" i="10"/>
  <c r="P23" i="10"/>
  <c r="L23" i="10"/>
  <c r="M23" i="10"/>
  <c r="N23" i="10"/>
  <c r="F22" i="10"/>
  <c r="F23" i="10"/>
  <c r="F15" i="10"/>
  <c r="F16" i="10"/>
  <c r="F17" i="10"/>
  <c r="F18" i="10"/>
  <c r="F19" i="10"/>
  <c r="F20" i="10"/>
  <c r="F21" i="10"/>
  <c r="D112" i="4"/>
  <c r="F4" i="10"/>
  <c r="D107" i="4"/>
  <c r="E58" i="12" l="1"/>
  <c r="F4" i="14"/>
  <c r="I107" i="4"/>
  <c r="L118" i="4"/>
  <c r="L117" i="4"/>
  <c r="L116" i="4"/>
  <c r="K118" i="4"/>
  <c r="K117" i="4"/>
  <c r="K116" i="4"/>
  <c r="J118" i="4"/>
  <c r="J117" i="4"/>
  <c r="J116" i="4"/>
  <c r="I118" i="4"/>
  <c r="I117" i="4"/>
  <c r="I116" i="4"/>
  <c r="H118" i="4"/>
  <c r="H117" i="4"/>
  <c r="H116" i="4"/>
  <c r="G118" i="4"/>
  <c r="G117" i="4"/>
  <c r="G116" i="4"/>
  <c r="F118" i="4"/>
  <c r="F117" i="4"/>
  <c r="F116" i="4"/>
  <c r="E118" i="4"/>
  <c r="E117" i="4"/>
  <c r="E116" i="4"/>
  <c r="D118" i="4"/>
  <c r="D117" i="4"/>
  <c r="L115" i="4"/>
  <c r="K115" i="4"/>
  <c r="J115" i="4"/>
  <c r="I115" i="4"/>
  <c r="H115" i="4"/>
  <c r="G115" i="4"/>
  <c r="F115" i="4"/>
  <c r="E115" i="4"/>
  <c r="D115" i="4"/>
  <c r="L114" i="4"/>
  <c r="K114" i="4"/>
  <c r="J114" i="4"/>
  <c r="I114" i="4"/>
  <c r="H114" i="4"/>
  <c r="G114" i="4"/>
  <c r="F114" i="4"/>
  <c r="E114" i="4"/>
  <c r="D114" i="4"/>
  <c r="L113" i="4"/>
  <c r="K113" i="4"/>
  <c r="J113" i="4"/>
  <c r="I113" i="4"/>
  <c r="H113" i="4"/>
  <c r="G113" i="4"/>
  <c r="F113" i="4"/>
  <c r="E113" i="4"/>
  <c r="D113" i="4"/>
  <c r="L112" i="4"/>
  <c r="K112" i="4"/>
  <c r="J112" i="4"/>
  <c r="I112" i="4"/>
  <c r="H112" i="4"/>
  <c r="G112" i="4"/>
  <c r="F112" i="4"/>
  <c r="E112" i="4"/>
  <c r="L111" i="4"/>
  <c r="K111" i="4"/>
  <c r="J111" i="4"/>
  <c r="I111" i="4"/>
  <c r="H111" i="4"/>
  <c r="G111" i="4"/>
  <c r="F111" i="4"/>
  <c r="E111" i="4"/>
  <c r="D111" i="4"/>
  <c r="L110" i="4"/>
  <c r="K110" i="4"/>
  <c r="J110" i="4"/>
  <c r="I110" i="4"/>
  <c r="H110" i="4"/>
  <c r="G110" i="4"/>
  <c r="F110" i="4"/>
  <c r="E110" i="4"/>
  <c r="D110" i="4"/>
  <c r="L109" i="4"/>
  <c r="K109" i="4"/>
  <c r="J109" i="4"/>
  <c r="I109" i="4"/>
  <c r="H109" i="4"/>
  <c r="G109" i="4"/>
  <c r="F109" i="4"/>
  <c r="E109" i="4"/>
  <c r="D109" i="4"/>
  <c r="L108" i="4"/>
  <c r="K108" i="4"/>
  <c r="J108" i="4"/>
  <c r="I108" i="4"/>
  <c r="H108" i="4"/>
  <c r="G108" i="4"/>
  <c r="F108" i="4"/>
  <c r="E108" i="4"/>
  <c r="D108" i="4"/>
  <c r="L107" i="4"/>
  <c r="K107" i="4"/>
  <c r="J107" i="4"/>
  <c r="H107" i="4"/>
  <c r="G107" i="4"/>
  <c r="F107" i="4"/>
  <c r="E107" i="4"/>
  <c r="F5" i="14" l="1"/>
  <c r="F6" i="14" s="1"/>
  <c r="N12" i="10"/>
  <c r="B106" i="11" s="1"/>
  <c r="M12" i="10"/>
  <c r="B105" i="11" s="1"/>
  <c r="L12" i="10"/>
  <c r="B104" i="11" s="1"/>
  <c r="K12" i="10"/>
  <c r="B103" i="11" s="1"/>
  <c r="J12" i="10"/>
  <c r="B102" i="11" s="1"/>
  <c r="I12" i="10"/>
  <c r="B101" i="11" s="1"/>
  <c r="H12" i="10"/>
  <c r="B100" i="11" s="1"/>
  <c r="G12" i="10"/>
  <c r="B99" i="11" s="1"/>
  <c r="F12" i="10"/>
  <c r="B98" i="11" s="1"/>
  <c r="N11" i="10"/>
  <c r="M11" i="10"/>
  <c r="L11" i="10"/>
  <c r="K11" i="10"/>
  <c r="J11" i="10"/>
  <c r="I11" i="10"/>
  <c r="H11" i="10"/>
  <c r="G11" i="10"/>
  <c r="F11" i="10"/>
  <c r="N10" i="10"/>
  <c r="M10" i="10"/>
  <c r="L10" i="10"/>
  <c r="K10" i="10"/>
  <c r="J10" i="10"/>
  <c r="I10" i="10"/>
  <c r="H10" i="10"/>
  <c r="G10" i="10"/>
  <c r="F10" i="10"/>
  <c r="N9" i="10"/>
  <c r="M9" i="10"/>
  <c r="L9" i="10"/>
  <c r="K9" i="10"/>
  <c r="J9" i="10"/>
  <c r="I9" i="10"/>
  <c r="H9" i="10"/>
  <c r="G9" i="10"/>
  <c r="F9" i="10"/>
  <c r="N8" i="10"/>
  <c r="M8" i="10"/>
  <c r="L8" i="10"/>
  <c r="K8" i="10"/>
  <c r="J8" i="10"/>
  <c r="I8" i="10"/>
  <c r="H8" i="10"/>
  <c r="G8" i="10"/>
  <c r="F8" i="10"/>
  <c r="N7" i="10"/>
  <c r="M7" i="10"/>
  <c r="L7" i="10"/>
  <c r="K7" i="10"/>
  <c r="J7" i="10"/>
  <c r="I7" i="10"/>
  <c r="H7" i="10"/>
  <c r="G7" i="10"/>
  <c r="F7" i="10"/>
  <c r="N6" i="10"/>
  <c r="M6" i="10"/>
  <c r="L6" i="10"/>
  <c r="K6" i="10"/>
  <c r="J6" i="10"/>
  <c r="I6" i="10"/>
  <c r="H6" i="10"/>
  <c r="G6" i="10"/>
  <c r="F6" i="10"/>
  <c r="N5" i="10"/>
  <c r="M5" i="10"/>
  <c r="L5" i="10"/>
  <c r="K5" i="10"/>
  <c r="J5" i="10"/>
  <c r="I5" i="10"/>
  <c r="H5" i="10"/>
  <c r="G5" i="10"/>
  <c r="F5" i="10"/>
  <c r="N4" i="10"/>
  <c r="M4" i="10"/>
  <c r="L4" i="10"/>
  <c r="K4" i="10"/>
  <c r="J4" i="10"/>
  <c r="I4" i="10"/>
  <c r="H4" i="10"/>
  <c r="G4" i="10"/>
  <c r="S21" i="9"/>
  <c r="Q21" i="9"/>
  <c r="O21" i="9"/>
  <c r="M21" i="9"/>
  <c r="K21" i="9"/>
  <c r="I21" i="9"/>
  <c r="G21" i="9"/>
  <c r="E21" i="9"/>
  <c r="C21" i="9"/>
  <c r="E59" i="9" s="1"/>
  <c r="B212" i="4"/>
  <c r="B106" i="7" s="1"/>
  <c r="B211" i="4"/>
  <c r="B210" i="4"/>
  <c r="B104" i="7" s="1"/>
  <c r="B209" i="4"/>
  <c r="B103" i="7" s="1"/>
  <c r="B208" i="4"/>
  <c r="B102" i="7" s="1"/>
  <c r="B207" i="4"/>
  <c r="B101" i="7" s="1"/>
  <c r="B206" i="4"/>
  <c r="B205" i="4"/>
  <c r="B99" i="7" s="1"/>
  <c r="B204" i="4"/>
  <c r="B98" i="7" s="1"/>
  <c r="B200" i="4"/>
  <c r="B199" i="4"/>
  <c r="B198" i="4"/>
  <c r="B197" i="4"/>
  <c r="B196" i="4"/>
  <c r="B195" i="4"/>
  <c r="B194" i="4"/>
  <c r="B193" i="4"/>
  <c r="B192" i="4"/>
  <c r="B188" i="4"/>
  <c r="B187" i="4"/>
  <c r="B186" i="4"/>
  <c r="B185" i="4"/>
  <c r="B184" i="4"/>
  <c r="B183" i="4"/>
  <c r="B182" i="4"/>
  <c r="B181" i="4"/>
  <c r="B180" i="4"/>
  <c r="B176" i="4"/>
  <c r="B175" i="4"/>
  <c r="B174" i="4"/>
  <c r="B173" i="4"/>
  <c r="B172" i="4"/>
  <c r="B171" i="4"/>
  <c r="B170" i="4"/>
  <c r="B169" i="4"/>
  <c r="B168" i="4"/>
  <c r="B164" i="4"/>
  <c r="B163" i="4"/>
  <c r="B162" i="4"/>
  <c r="B161" i="4"/>
  <c r="B160" i="4"/>
  <c r="B159" i="4"/>
  <c r="B158" i="4"/>
  <c r="B157" i="4"/>
  <c r="B156" i="4"/>
  <c r="B152" i="4"/>
  <c r="B151" i="4"/>
  <c r="B150" i="4"/>
  <c r="B149" i="4"/>
  <c r="B148" i="4"/>
  <c r="B147" i="4"/>
  <c r="B146" i="4"/>
  <c r="B145" i="4"/>
  <c r="B144" i="4"/>
  <c r="B140" i="4"/>
  <c r="B139" i="4"/>
  <c r="B138" i="4"/>
  <c r="B137" i="4"/>
  <c r="B136" i="4"/>
  <c r="B135" i="4"/>
  <c r="B134" i="4"/>
  <c r="B133" i="4"/>
  <c r="B132" i="4"/>
  <c r="B128" i="4"/>
  <c r="B127" i="4"/>
  <c r="B126" i="4"/>
  <c r="B125" i="4"/>
  <c r="B124" i="4"/>
  <c r="B123" i="4"/>
  <c r="B122" i="4"/>
  <c r="B121" i="4"/>
  <c r="B120" i="4"/>
  <c r="B116" i="4"/>
  <c r="B115" i="4"/>
  <c r="B114" i="4"/>
  <c r="B113" i="4"/>
  <c r="B112" i="4"/>
  <c r="B111" i="4"/>
  <c r="B110" i="4"/>
  <c r="B109" i="4"/>
  <c r="B108" i="4"/>
  <c r="J99" i="4"/>
  <c r="I99" i="4"/>
  <c r="H99" i="4"/>
  <c r="G99" i="4"/>
  <c r="F99" i="4"/>
  <c r="E99" i="4"/>
  <c r="D99" i="4"/>
  <c r="C99" i="4"/>
  <c r="B99" i="4"/>
  <c r="J98" i="4"/>
  <c r="I98" i="4"/>
  <c r="H98" i="4"/>
  <c r="G98" i="4"/>
  <c r="F98" i="4"/>
  <c r="E98" i="4"/>
  <c r="D98" i="4"/>
  <c r="C98" i="4"/>
  <c r="B98" i="4"/>
  <c r="J97" i="4"/>
  <c r="I97" i="4"/>
  <c r="H97" i="4"/>
  <c r="G97" i="4"/>
  <c r="F97" i="4"/>
  <c r="E97" i="4"/>
  <c r="D97" i="4"/>
  <c r="C97" i="4"/>
  <c r="B97" i="4"/>
  <c r="J96" i="4"/>
  <c r="I96" i="4"/>
  <c r="H96" i="4"/>
  <c r="G96" i="4"/>
  <c r="F96" i="4"/>
  <c r="E96" i="4"/>
  <c r="D96" i="4"/>
  <c r="C96" i="4"/>
  <c r="B96" i="4"/>
  <c r="J95" i="4"/>
  <c r="I95" i="4"/>
  <c r="H95" i="4"/>
  <c r="G95" i="4"/>
  <c r="F95" i="4"/>
  <c r="E95" i="4"/>
  <c r="D95" i="4"/>
  <c r="C95" i="4"/>
  <c r="B95" i="4"/>
  <c r="J94" i="4"/>
  <c r="I94" i="4"/>
  <c r="H94" i="4"/>
  <c r="G94" i="4"/>
  <c r="F94" i="4"/>
  <c r="E94" i="4"/>
  <c r="D94" i="4"/>
  <c r="C94" i="4"/>
  <c r="B94" i="4"/>
  <c r="J93" i="4"/>
  <c r="I93" i="4"/>
  <c r="H93" i="4"/>
  <c r="G93" i="4"/>
  <c r="F93" i="4"/>
  <c r="E93" i="4"/>
  <c r="D93" i="4"/>
  <c r="C93" i="4"/>
  <c r="B93" i="4"/>
  <c r="J92" i="4"/>
  <c r="I92" i="4"/>
  <c r="H92" i="4"/>
  <c r="G92" i="4"/>
  <c r="F92" i="4"/>
  <c r="E92" i="4"/>
  <c r="D92" i="4"/>
  <c r="C92" i="4"/>
  <c r="B92" i="4"/>
  <c r="J91" i="4"/>
  <c r="I91" i="4"/>
  <c r="H91" i="4"/>
  <c r="G91" i="4"/>
  <c r="F91" i="4"/>
  <c r="E91" i="4"/>
  <c r="D91" i="4"/>
  <c r="C91" i="4"/>
  <c r="B91" i="4"/>
  <c r="S21" i="1"/>
  <c r="Q21" i="1"/>
  <c r="O21" i="1"/>
  <c r="M21" i="1"/>
  <c r="K21" i="1"/>
  <c r="I21" i="1"/>
  <c r="G21" i="1"/>
  <c r="E21" i="1"/>
  <c r="C21" i="1"/>
  <c r="E59" i="1" s="1"/>
  <c r="A99" i="11"/>
  <c r="A100" i="11"/>
  <c r="A101" i="11"/>
  <c r="A102" i="11"/>
  <c r="A103" i="11"/>
  <c r="A104" i="11"/>
  <c r="A105" i="11"/>
  <c r="A106" i="11"/>
  <c r="A107" i="11"/>
  <c r="A108" i="11"/>
  <c r="A109" i="11"/>
  <c r="A98" i="11"/>
  <c r="A86" i="11"/>
  <c r="A97" i="11"/>
  <c r="A205" i="4"/>
  <c r="A99" i="7" s="1"/>
  <c r="A206" i="4"/>
  <c r="A100" i="7" s="1"/>
  <c r="A207" i="4"/>
  <c r="A101" i="7" s="1"/>
  <c r="A208" i="4"/>
  <c r="A102" i="7" s="1"/>
  <c r="A209" i="4"/>
  <c r="A103" i="7" s="1"/>
  <c r="A210" i="4"/>
  <c r="A104" i="7" s="1"/>
  <c r="A211" i="4"/>
  <c r="A105" i="7" s="1"/>
  <c r="A212" i="4"/>
  <c r="A106" i="7" s="1"/>
  <c r="A213" i="4"/>
  <c r="A107" i="7" s="1"/>
  <c r="A214" i="4"/>
  <c r="A108" i="7" s="1"/>
  <c r="A215" i="4"/>
  <c r="A109" i="7" s="1"/>
  <c r="A204" i="4"/>
  <c r="A98" i="7" s="1"/>
  <c r="A192" i="4"/>
  <c r="B215" i="4"/>
  <c r="B109" i="7" s="1"/>
  <c r="B214" i="4"/>
  <c r="B108" i="7" s="1"/>
  <c r="B213" i="4"/>
  <c r="B107" i="7" s="1"/>
  <c r="B105" i="7"/>
  <c r="B100" i="7"/>
  <c r="Q12" i="10"/>
  <c r="B109" i="11" s="1"/>
  <c r="P12" i="10"/>
  <c r="B108" i="11" s="1"/>
  <c r="O12" i="10"/>
  <c r="B107" i="11" s="1"/>
  <c r="M99" i="4"/>
  <c r="L99" i="4"/>
  <c r="K99" i="4"/>
  <c r="F7" i="14" l="1"/>
  <c r="A92" i="11"/>
  <c r="A93" i="11"/>
  <c r="A94" i="11"/>
  <c r="A80" i="11"/>
  <c r="A81" i="11"/>
  <c r="A82" i="11"/>
  <c r="A68" i="11"/>
  <c r="A69" i="11"/>
  <c r="A70" i="11"/>
  <c r="A56" i="11"/>
  <c r="A57" i="11"/>
  <c r="A58" i="11"/>
  <c r="A44" i="11"/>
  <c r="A45" i="11"/>
  <c r="A46" i="11"/>
  <c r="A32" i="11"/>
  <c r="A33" i="11"/>
  <c r="A34" i="11"/>
  <c r="A20" i="11"/>
  <c r="A21" i="11"/>
  <c r="A22" i="11"/>
  <c r="A8" i="11"/>
  <c r="A9" i="11"/>
  <c r="A10" i="11"/>
  <c r="B94" i="11"/>
  <c r="B93" i="11"/>
  <c r="B92" i="11"/>
  <c r="B82" i="11"/>
  <c r="B81" i="11"/>
  <c r="B80" i="11"/>
  <c r="B70" i="11"/>
  <c r="B69" i="11"/>
  <c r="B68" i="11"/>
  <c r="B58" i="11"/>
  <c r="B57" i="11"/>
  <c r="B56" i="11"/>
  <c r="B46" i="11"/>
  <c r="B45" i="11"/>
  <c r="B44" i="11"/>
  <c r="B34" i="11"/>
  <c r="B33" i="11"/>
  <c r="B32" i="11"/>
  <c r="B22" i="11"/>
  <c r="B21" i="11"/>
  <c r="B20" i="11"/>
  <c r="B10" i="11"/>
  <c r="B9" i="11"/>
  <c r="B8" i="11"/>
  <c r="B92" i="7"/>
  <c r="B93" i="7"/>
  <c r="B94" i="7"/>
  <c r="B82" i="7"/>
  <c r="B81" i="7"/>
  <c r="B80" i="7"/>
  <c r="B70" i="7"/>
  <c r="B69" i="7"/>
  <c r="B68" i="7"/>
  <c r="B58" i="7"/>
  <c r="B57" i="7"/>
  <c r="B56" i="7"/>
  <c r="A162" i="4"/>
  <c r="A56" i="7" s="1"/>
  <c r="A163" i="4"/>
  <c r="A57" i="7" s="1"/>
  <c r="A164" i="4"/>
  <c r="A58" i="7" s="1"/>
  <c r="B46" i="7"/>
  <c r="B45" i="7"/>
  <c r="B44" i="7"/>
  <c r="A198" i="4"/>
  <c r="A92" i="7" s="1"/>
  <c r="A199" i="4"/>
  <c r="A93" i="7" s="1"/>
  <c r="A200" i="4"/>
  <c r="A94" i="7" s="1"/>
  <c r="A186" i="4"/>
  <c r="A80" i="7" s="1"/>
  <c r="A187" i="4"/>
  <c r="A81" i="7" s="1"/>
  <c r="A188" i="4"/>
  <c r="A82" i="7" s="1"/>
  <c r="A174" i="4"/>
  <c r="A68" i="7" s="1"/>
  <c r="A175" i="4"/>
  <c r="A69" i="7" s="1"/>
  <c r="A176" i="4"/>
  <c r="A70" i="7" s="1"/>
  <c r="A150" i="4"/>
  <c r="A44" i="7" s="1"/>
  <c r="A151" i="4"/>
  <c r="A45" i="7" s="1"/>
  <c r="A152" i="4"/>
  <c r="A46" i="7" s="1"/>
  <c r="B34" i="7"/>
  <c r="B33" i="7"/>
  <c r="B32" i="7"/>
  <c r="A138" i="4"/>
  <c r="A32" i="7" s="1"/>
  <c r="A139" i="4"/>
  <c r="A33" i="7" s="1"/>
  <c r="A140" i="4"/>
  <c r="A34" i="7" s="1"/>
  <c r="B22" i="7"/>
  <c r="B21" i="7"/>
  <c r="B20" i="7"/>
  <c r="A126" i="4"/>
  <c r="A20" i="7" s="1"/>
  <c r="A127" i="4"/>
  <c r="A21" i="7" s="1"/>
  <c r="A128" i="4"/>
  <c r="A22" i="7" s="1"/>
  <c r="B10" i="7"/>
  <c r="B9" i="7"/>
  <c r="B8" i="7"/>
  <c r="A114" i="4"/>
  <c r="A8" i="7" s="1"/>
  <c r="A115" i="4"/>
  <c r="A9" i="7" s="1"/>
  <c r="A116" i="4"/>
  <c r="A10" i="7" s="1"/>
  <c r="F8" i="14" l="1"/>
  <c r="F9" i="14" s="1"/>
  <c r="B89" i="11"/>
  <c r="B43" i="11"/>
  <c r="B2" i="11"/>
  <c r="B3" i="11"/>
  <c r="A87" i="11"/>
  <c r="A88" i="11"/>
  <c r="A89" i="11"/>
  <c r="A90" i="11"/>
  <c r="A91" i="11"/>
  <c r="A95" i="11"/>
  <c r="A96" i="11"/>
  <c r="A84" i="11"/>
  <c r="A85" i="11"/>
  <c r="A75" i="11"/>
  <c r="A76" i="11"/>
  <c r="A77" i="11"/>
  <c r="A78" i="11"/>
  <c r="A79" i="11"/>
  <c r="A83" i="11"/>
  <c r="A74" i="11"/>
  <c r="A63" i="11"/>
  <c r="A64" i="11"/>
  <c r="A65" i="11"/>
  <c r="A66" i="11"/>
  <c r="A67" i="11"/>
  <c r="A71" i="11"/>
  <c r="A72" i="11"/>
  <c r="A73" i="11"/>
  <c r="A62" i="11"/>
  <c r="A51" i="11"/>
  <c r="A52" i="11"/>
  <c r="A53" i="11"/>
  <c r="A54" i="11"/>
  <c r="A55" i="11"/>
  <c r="A59" i="11"/>
  <c r="A60" i="11"/>
  <c r="A61" i="11"/>
  <c r="A50" i="11"/>
  <c r="A39" i="11"/>
  <c r="A40" i="11"/>
  <c r="A41" i="11"/>
  <c r="A42" i="11"/>
  <c r="A43" i="11"/>
  <c r="A47" i="11"/>
  <c r="A48" i="11"/>
  <c r="A49" i="11"/>
  <c r="A38" i="11"/>
  <c r="A27" i="11"/>
  <c r="A28" i="11"/>
  <c r="A29" i="11"/>
  <c r="A30" i="11"/>
  <c r="A31" i="11"/>
  <c r="A35" i="11"/>
  <c r="A36" i="11"/>
  <c r="A37" i="11"/>
  <c r="A26" i="11"/>
  <c r="A25" i="11"/>
  <c r="A15" i="11"/>
  <c r="A16" i="11"/>
  <c r="A17" i="11"/>
  <c r="A18" i="11"/>
  <c r="A19" i="11"/>
  <c r="A23" i="11"/>
  <c r="A24" i="11"/>
  <c r="A14" i="11"/>
  <c r="A2" i="11"/>
  <c r="A3" i="11"/>
  <c r="A4" i="11"/>
  <c r="A5" i="11"/>
  <c r="A6" i="11"/>
  <c r="A7" i="11"/>
  <c r="A11" i="11"/>
  <c r="A12" i="11"/>
  <c r="A13" i="11"/>
  <c r="A108" i="4"/>
  <c r="A2" i="7" s="1"/>
  <c r="A121" i="4"/>
  <c r="A15" i="7" s="1"/>
  <c r="B7" i="11"/>
  <c r="B6" i="11"/>
  <c r="B5" i="11"/>
  <c r="B4" i="11"/>
  <c r="Q4" i="10"/>
  <c r="B13" i="11" s="1"/>
  <c r="P4" i="10"/>
  <c r="B12" i="11" s="1"/>
  <c r="O4" i="10"/>
  <c r="B91" i="11"/>
  <c r="B90" i="11"/>
  <c r="B88" i="11"/>
  <c r="B87" i="11"/>
  <c r="B86" i="11"/>
  <c r="Q11" i="10"/>
  <c r="B97" i="11" s="1"/>
  <c r="P11" i="10"/>
  <c r="B96" i="11" s="1"/>
  <c r="O11" i="10"/>
  <c r="B95" i="11" s="1"/>
  <c r="B79" i="11"/>
  <c r="B78" i="11"/>
  <c r="B77" i="11"/>
  <c r="B76" i="11"/>
  <c r="B75" i="11"/>
  <c r="B74" i="11"/>
  <c r="Q10" i="10"/>
  <c r="B85" i="11" s="1"/>
  <c r="P10" i="10"/>
  <c r="B84" i="11" s="1"/>
  <c r="O10" i="10"/>
  <c r="B83" i="11" s="1"/>
  <c r="B67" i="11"/>
  <c r="B66" i="11"/>
  <c r="B65" i="11"/>
  <c r="B64" i="11"/>
  <c r="B63" i="11"/>
  <c r="B62" i="11"/>
  <c r="Q9" i="10"/>
  <c r="B73" i="11" s="1"/>
  <c r="P9" i="10"/>
  <c r="B72" i="11" s="1"/>
  <c r="O9" i="10"/>
  <c r="B71" i="11" s="1"/>
  <c r="B55" i="11"/>
  <c r="B54" i="11"/>
  <c r="B53" i="11"/>
  <c r="B52" i="11"/>
  <c r="B51" i="11"/>
  <c r="B50" i="11"/>
  <c r="Q8" i="10"/>
  <c r="B61" i="11" s="1"/>
  <c r="P8" i="10"/>
  <c r="B60" i="11" s="1"/>
  <c r="O8" i="10"/>
  <c r="B59" i="11" s="1"/>
  <c r="B42" i="11"/>
  <c r="B41" i="11"/>
  <c r="B40" i="11"/>
  <c r="B39" i="11"/>
  <c r="B38" i="11"/>
  <c r="Q7" i="10"/>
  <c r="B49" i="11" s="1"/>
  <c r="P7" i="10"/>
  <c r="B48" i="11" s="1"/>
  <c r="O7" i="10"/>
  <c r="B47" i="11" s="1"/>
  <c r="B31" i="11"/>
  <c r="B30" i="11"/>
  <c r="B29" i="11"/>
  <c r="B28" i="11"/>
  <c r="B27" i="11"/>
  <c r="B26" i="11"/>
  <c r="Q6" i="10"/>
  <c r="B37" i="11" s="1"/>
  <c r="P6" i="10"/>
  <c r="B36" i="11" s="1"/>
  <c r="O6" i="10"/>
  <c r="B35" i="11" s="1"/>
  <c r="B14" i="11"/>
  <c r="B19" i="11"/>
  <c r="B18" i="11"/>
  <c r="B17" i="11"/>
  <c r="B16" i="11"/>
  <c r="B15" i="11"/>
  <c r="Q5" i="10"/>
  <c r="B25" i="11" s="1"/>
  <c r="P5" i="10"/>
  <c r="B24" i="11" s="1"/>
  <c r="O5" i="10"/>
  <c r="B23" i="11" s="1"/>
  <c r="B11" i="11" l="1"/>
  <c r="F10" i="14"/>
  <c r="F11" i="14" s="1"/>
  <c r="F2" i="11"/>
  <c r="F3" i="11" s="1"/>
  <c r="F4" i="11" s="1"/>
  <c r="R4" i="10"/>
  <c r="F12" i="14" l="1"/>
  <c r="F13" i="14" s="1"/>
  <c r="F14" i="14" s="1"/>
  <c r="F5" i="11"/>
  <c r="R9" i="10"/>
  <c r="R8" i="10"/>
  <c r="R7" i="10"/>
  <c r="R6" i="10"/>
  <c r="R5" i="10"/>
  <c r="B1" i="7"/>
  <c r="A1" i="7"/>
  <c r="A123" i="4"/>
  <c r="A17" i="7" s="1"/>
  <c r="F15" i="14" l="1"/>
  <c r="F16" i="14" s="1"/>
  <c r="F17" i="14" s="1"/>
  <c r="F18" i="14" s="1"/>
  <c r="F19" i="14" s="1"/>
  <c r="F20" i="14" s="1"/>
  <c r="F21" i="14" s="1"/>
  <c r="F22" i="14" s="1"/>
  <c r="F23" i="14" s="1"/>
  <c r="F6" i="11"/>
  <c r="B203" i="4"/>
  <c r="B97" i="7" s="1"/>
  <c r="B202" i="4"/>
  <c r="B96" i="7" s="1"/>
  <c r="B201" i="4"/>
  <c r="B95" i="7" s="1"/>
  <c r="B91" i="7"/>
  <c r="B90" i="7"/>
  <c r="B89" i="7"/>
  <c r="B88" i="7"/>
  <c r="B87" i="7"/>
  <c r="B86" i="7"/>
  <c r="B191" i="4"/>
  <c r="B85" i="7" s="1"/>
  <c r="B190" i="4"/>
  <c r="B84" i="7" s="1"/>
  <c r="B189" i="4"/>
  <c r="B83" i="7" s="1"/>
  <c r="B79" i="7"/>
  <c r="B78" i="7"/>
  <c r="B77" i="7"/>
  <c r="B76" i="7"/>
  <c r="B75" i="7"/>
  <c r="B74" i="7"/>
  <c r="B179" i="4"/>
  <c r="B73" i="7" s="1"/>
  <c r="B178" i="4"/>
  <c r="B72" i="7" s="1"/>
  <c r="B177" i="4"/>
  <c r="B71" i="7" s="1"/>
  <c r="B67" i="7"/>
  <c r="B66" i="7"/>
  <c r="B65" i="7"/>
  <c r="B64" i="7"/>
  <c r="B63" i="7"/>
  <c r="B62" i="7"/>
  <c r="B167" i="4"/>
  <c r="B61" i="7" s="1"/>
  <c r="B166" i="4"/>
  <c r="B60" i="7" s="1"/>
  <c r="B165" i="4"/>
  <c r="B59" i="7" s="1"/>
  <c r="B55" i="7"/>
  <c r="B54" i="7"/>
  <c r="B53" i="7"/>
  <c r="B52" i="7"/>
  <c r="B51" i="7"/>
  <c r="B50" i="7"/>
  <c r="B155" i="4"/>
  <c r="B49" i="7" s="1"/>
  <c r="B154" i="4"/>
  <c r="B48" i="7" s="1"/>
  <c r="B153" i="4"/>
  <c r="B47" i="7" s="1"/>
  <c r="B43" i="7"/>
  <c r="B42" i="7"/>
  <c r="B41" i="7"/>
  <c r="B40" i="7"/>
  <c r="B39" i="7"/>
  <c r="B38" i="7"/>
  <c r="B143" i="4"/>
  <c r="B37" i="7" s="1"/>
  <c r="B142" i="4"/>
  <c r="B36" i="7" s="1"/>
  <c r="B141" i="4"/>
  <c r="B35" i="7" s="1"/>
  <c r="B31" i="7"/>
  <c r="B30" i="7"/>
  <c r="B29" i="7"/>
  <c r="B28" i="7"/>
  <c r="B27" i="7"/>
  <c r="B26" i="7"/>
  <c r="B131" i="4"/>
  <c r="B25" i="7" s="1"/>
  <c r="B130" i="4"/>
  <c r="B24" i="7" s="1"/>
  <c r="B129" i="4"/>
  <c r="B23" i="7" s="1"/>
  <c r="B19" i="7"/>
  <c r="B18" i="7"/>
  <c r="B17" i="7"/>
  <c r="B16" i="7"/>
  <c r="B15" i="7"/>
  <c r="B14" i="7"/>
  <c r="B119" i="4"/>
  <c r="B13" i="7" s="1"/>
  <c r="B118" i="4"/>
  <c r="B12" i="7" s="1"/>
  <c r="B117" i="4"/>
  <c r="B11" i="7" s="1"/>
  <c r="B7" i="7"/>
  <c r="B6" i="7"/>
  <c r="B5" i="7"/>
  <c r="B4" i="7"/>
  <c r="B3" i="7"/>
  <c r="B2" i="7"/>
  <c r="A193" i="4"/>
  <c r="A87" i="7" s="1"/>
  <c r="A194" i="4"/>
  <c r="A88" i="7" s="1"/>
  <c r="A195" i="4"/>
  <c r="A89" i="7" s="1"/>
  <c r="A196" i="4"/>
  <c r="A90" i="7" s="1"/>
  <c r="A197" i="4"/>
  <c r="A91" i="7" s="1"/>
  <c r="A201" i="4"/>
  <c r="A95" i="7" s="1"/>
  <c r="A202" i="4"/>
  <c r="A96" i="7" s="1"/>
  <c r="A203" i="4"/>
  <c r="A97" i="7" s="1"/>
  <c r="A86" i="7"/>
  <c r="A191" i="4"/>
  <c r="A85" i="7" s="1"/>
  <c r="A181" i="4"/>
  <c r="A75" i="7" s="1"/>
  <c r="A182" i="4"/>
  <c r="A76" i="7" s="1"/>
  <c r="A183" i="4"/>
  <c r="A77" i="7" s="1"/>
  <c r="A184" i="4"/>
  <c r="A78" i="7" s="1"/>
  <c r="A185" i="4"/>
  <c r="A79" i="7" s="1"/>
  <c r="A189" i="4"/>
  <c r="A83" i="7" s="1"/>
  <c r="A190" i="4"/>
  <c r="A84" i="7" s="1"/>
  <c r="A180" i="4"/>
  <c r="A74" i="7" s="1"/>
  <c r="A179" i="4"/>
  <c r="A73" i="7" s="1"/>
  <c r="A169" i="4"/>
  <c r="A63" i="7" s="1"/>
  <c r="A170" i="4"/>
  <c r="A64" i="7" s="1"/>
  <c r="A171" i="4"/>
  <c r="A65" i="7" s="1"/>
  <c r="A172" i="4"/>
  <c r="A66" i="7" s="1"/>
  <c r="A173" i="4"/>
  <c r="A67" i="7" s="1"/>
  <c r="A177" i="4"/>
  <c r="A71" i="7" s="1"/>
  <c r="A178" i="4"/>
  <c r="A72" i="7" s="1"/>
  <c r="A168" i="4"/>
  <c r="A62" i="7" s="1"/>
  <c r="A167" i="4"/>
  <c r="A61" i="7" s="1"/>
  <c r="A157" i="4"/>
  <c r="A51" i="7" s="1"/>
  <c r="A158" i="4"/>
  <c r="A52" i="7" s="1"/>
  <c r="A159" i="4"/>
  <c r="A53" i="7" s="1"/>
  <c r="A160" i="4"/>
  <c r="A54" i="7" s="1"/>
  <c r="A161" i="4"/>
  <c r="A55" i="7" s="1"/>
  <c r="A165" i="4"/>
  <c r="A59" i="7" s="1"/>
  <c r="A166" i="4"/>
  <c r="A60" i="7" s="1"/>
  <c r="A156" i="4"/>
  <c r="A50" i="7" s="1"/>
  <c r="A155" i="4"/>
  <c r="A49" i="7" s="1"/>
  <c r="A145" i="4"/>
  <c r="A39" i="7" s="1"/>
  <c r="A146" i="4"/>
  <c r="A40" i="7" s="1"/>
  <c r="A147" i="4"/>
  <c r="A41" i="7" s="1"/>
  <c r="A148" i="4"/>
  <c r="A42" i="7" s="1"/>
  <c r="A149" i="4"/>
  <c r="A43" i="7" s="1"/>
  <c r="A153" i="4"/>
  <c r="A47" i="7" s="1"/>
  <c r="A154" i="4"/>
  <c r="A48" i="7" s="1"/>
  <c r="A144" i="4"/>
  <c r="A38" i="7" s="1"/>
  <c r="A133" i="4"/>
  <c r="A27" i="7" s="1"/>
  <c r="A134" i="4"/>
  <c r="A28" i="7" s="1"/>
  <c r="A135" i="4"/>
  <c r="A29" i="7" s="1"/>
  <c r="A136" i="4"/>
  <c r="A30" i="7" s="1"/>
  <c r="A137" i="4"/>
  <c r="A31" i="7" s="1"/>
  <c r="A141" i="4"/>
  <c r="A35" i="7" s="1"/>
  <c r="A142" i="4"/>
  <c r="A36" i="7" s="1"/>
  <c r="A143" i="4"/>
  <c r="A37" i="7" s="1"/>
  <c r="A132" i="4"/>
  <c r="A26" i="7" s="1"/>
  <c r="A122" i="4"/>
  <c r="A16" i="7" s="1"/>
  <c r="A124" i="4"/>
  <c r="A18" i="7" s="1"/>
  <c r="A125" i="4"/>
  <c r="A19" i="7" s="1"/>
  <c r="A129" i="4"/>
  <c r="A23" i="7" s="1"/>
  <c r="A130" i="4"/>
  <c r="A24" i="7" s="1"/>
  <c r="A131" i="4"/>
  <c r="A25" i="7" s="1"/>
  <c r="A120" i="4"/>
  <c r="A14" i="7" s="1"/>
  <c r="A109" i="4"/>
  <c r="A3" i="7" s="1"/>
  <c r="A110" i="4"/>
  <c r="A4" i="7" s="1"/>
  <c r="A111" i="4"/>
  <c r="A5" i="7" s="1"/>
  <c r="A112" i="4"/>
  <c r="A6" i="7" s="1"/>
  <c r="A113" i="4"/>
  <c r="A7" i="7" s="1"/>
  <c r="A117" i="4"/>
  <c r="A11" i="7" s="1"/>
  <c r="A118" i="4"/>
  <c r="A12" i="7" s="1"/>
  <c r="A119" i="4"/>
  <c r="A13" i="7" s="1"/>
  <c r="F24" i="14" l="1"/>
  <c r="F25" i="14" s="1"/>
  <c r="F26" i="14" s="1"/>
  <c r="F27" i="14" s="1"/>
  <c r="F28" i="14" s="1"/>
  <c r="F29" i="14" s="1"/>
  <c r="F30" i="14" s="1"/>
  <c r="F31" i="14" s="1"/>
  <c r="F32" i="14" s="1"/>
  <c r="F33" i="14" s="1"/>
  <c r="F34" i="14" s="1"/>
  <c r="F35" i="14" s="1"/>
  <c r="F36" i="14" s="1"/>
  <c r="F37" i="14" s="1"/>
  <c r="F38" i="14" s="1"/>
  <c r="F39" i="14" s="1"/>
  <c r="F40" i="14" s="1"/>
  <c r="F41" i="14" s="1"/>
  <c r="F42" i="14" s="1"/>
  <c r="F43" i="14" s="1"/>
  <c r="F44" i="14" s="1"/>
  <c r="F45" i="14" s="1"/>
  <c r="F46" i="14" s="1"/>
  <c r="F47" i="14" s="1"/>
  <c r="F48" i="14" s="1"/>
  <c r="F49" i="14" s="1"/>
  <c r="F50" i="14" s="1"/>
  <c r="F51" i="14" s="1"/>
  <c r="F52" i="14" s="1"/>
  <c r="F53" i="14" s="1"/>
  <c r="F54" i="14" s="1"/>
  <c r="F55" i="14" s="1"/>
  <c r="F56" i="14" s="1"/>
  <c r="F57" i="14" s="1"/>
  <c r="F58" i="14" s="1"/>
  <c r="F59" i="14" s="1"/>
  <c r="F60" i="14" s="1"/>
  <c r="F61" i="14" s="1"/>
  <c r="F62" i="14" s="1"/>
  <c r="F63" i="14" s="1"/>
  <c r="F64" i="14" s="1"/>
  <c r="F65" i="14" s="1"/>
  <c r="F66" i="14" s="1"/>
  <c r="F67" i="14" s="1"/>
  <c r="F68" i="14" s="1"/>
  <c r="F69" i="14" s="1"/>
  <c r="F70" i="14" s="1"/>
  <c r="F71" i="14" s="1"/>
  <c r="F72" i="14" s="1"/>
  <c r="F73" i="14" s="1"/>
  <c r="F74" i="14" s="1"/>
  <c r="F75" i="14" s="1"/>
  <c r="F76" i="14" s="1"/>
  <c r="F77" i="14" s="1"/>
  <c r="F78" i="14" s="1"/>
  <c r="F79" i="14" s="1"/>
  <c r="F80" i="14" s="1"/>
  <c r="F81" i="14" s="1"/>
  <c r="F82" i="14" s="1"/>
  <c r="F83" i="14" s="1"/>
  <c r="F84" i="14" s="1"/>
  <c r="F85" i="14" s="1"/>
  <c r="F86" i="14" s="1"/>
  <c r="F87" i="14" s="1"/>
  <c r="F88" i="14" s="1"/>
  <c r="F89" i="14" s="1"/>
  <c r="F90" i="14" s="1"/>
  <c r="F91" i="14" s="1"/>
  <c r="F92" i="14" s="1"/>
  <c r="F93" i="14" s="1"/>
  <c r="F94" i="14" s="1"/>
  <c r="F95" i="14" s="1"/>
  <c r="F96" i="14" s="1"/>
  <c r="F97" i="14" s="1"/>
  <c r="F98" i="14" s="1"/>
  <c r="F99" i="14" s="1"/>
  <c r="F100" i="14" s="1"/>
  <c r="F7" i="11"/>
  <c r="D76" i="7"/>
  <c r="D3" i="7"/>
  <c r="D4" i="7"/>
  <c r="F2" i="7"/>
  <c r="D6" i="7"/>
  <c r="M98" i="4"/>
  <c r="L98" i="4"/>
  <c r="K98" i="4"/>
  <c r="M97" i="4"/>
  <c r="L97" i="4"/>
  <c r="K97" i="4"/>
  <c r="M96" i="4"/>
  <c r="L96" i="4"/>
  <c r="K96" i="4"/>
  <c r="M95" i="4"/>
  <c r="L95" i="4"/>
  <c r="K95" i="4"/>
  <c r="M94" i="4"/>
  <c r="L94" i="4"/>
  <c r="K94" i="4"/>
  <c r="M93" i="4"/>
  <c r="L93" i="4"/>
  <c r="K93" i="4"/>
  <c r="M92" i="4"/>
  <c r="L92" i="4"/>
  <c r="K92" i="4"/>
  <c r="M91" i="4"/>
  <c r="L91" i="4"/>
  <c r="K91" i="4"/>
  <c r="G1" i="14" l="1"/>
  <c r="G13" i="14"/>
  <c r="H13" i="14" s="1"/>
  <c r="G93" i="14"/>
  <c r="H93" i="14" s="1"/>
  <c r="G89" i="14"/>
  <c r="H89" i="14" s="1"/>
  <c r="G5" i="14"/>
  <c r="H5" i="14" s="1"/>
  <c r="G29" i="14"/>
  <c r="H29" i="14" s="1"/>
  <c r="G76" i="14"/>
  <c r="H76" i="14" s="1"/>
  <c r="G42" i="14"/>
  <c r="H42" i="14" s="1"/>
  <c r="G95" i="14"/>
  <c r="H95" i="14" s="1"/>
  <c r="G79" i="14"/>
  <c r="H79" i="14" s="1"/>
  <c r="G63" i="14"/>
  <c r="H63" i="14" s="1"/>
  <c r="G46" i="14"/>
  <c r="H46" i="14" s="1"/>
  <c r="G17" i="14"/>
  <c r="H17" i="14" s="1"/>
  <c r="G80" i="14"/>
  <c r="H80" i="14" s="1"/>
  <c r="G48" i="14"/>
  <c r="H48" i="14" s="1"/>
  <c r="G94" i="14"/>
  <c r="H94" i="14" s="1"/>
  <c r="G78" i="14"/>
  <c r="H78" i="14" s="1"/>
  <c r="G62" i="14"/>
  <c r="H62" i="14" s="1"/>
  <c r="G45" i="14"/>
  <c r="H45" i="14" s="1"/>
  <c r="G14" i="14"/>
  <c r="H14" i="14" s="1"/>
  <c r="G32" i="14"/>
  <c r="H32" i="14" s="1"/>
  <c r="G16" i="14"/>
  <c r="H16" i="14" s="1"/>
  <c r="G47" i="14"/>
  <c r="H47" i="14" s="1"/>
  <c r="G31" i="14"/>
  <c r="H31" i="14" s="1"/>
  <c r="G15" i="14"/>
  <c r="H15" i="14" s="1"/>
  <c r="G2" i="14"/>
  <c r="G97" i="14"/>
  <c r="H97" i="14" s="1"/>
  <c r="G77" i="14"/>
  <c r="H77" i="14" s="1"/>
  <c r="G73" i="14"/>
  <c r="H73" i="14" s="1"/>
  <c r="G85" i="14"/>
  <c r="H85" i="14" s="1"/>
  <c r="G100" i="14"/>
  <c r="H100" i="14" s="1"/>
  <c r="G68" i="14"/>
  <c r="H68" i="14" s="1"/>
  <c r="G26" i="14"/>
  <c r="H26" i="14" s="1"/>
  <c r="G91" i="14"/>
  <c r="H91" i="14" s="1"/>
  <c r="G75" i="14"/>
  <c r="H75" i="14" s="1"/>
  <c r="G59" i="14"/>
  <c r="H59" i="14" s="1"/>
  <c r="G41" i="14"/>
  <c r="H41" i="14" s="1"/>
  <c r="G9" i="14"/>
  <c r="H9" i="14" s="1"/>
  <c r="G72" i="14"/>
  <c r="H72" i="14" s="1"/>
  <c r="G34" i="14"/>
  <c r="H34" i="14" s="1"/>
  <c r="G90" i="14"/>
  <c r="H90" i="14" s="1"/>
  <c r="G74" i="14"/>
  <c r="H74" i="14" s="1"/>
  <c r="G58" i="14"/>
  <c r="H58" i="14" s="1"/>
  <c r="G38" i="14"/>
  <c r="H38" i="14" s="1"/>
  <c r="G6" i="14"/>
  <c r="H6" i="14" s="1"/>
  <c r="G28" i="14"/>
  <c r="H28" i="14" s="1"/>
  <c r="G12" i="14"/>
  <c r="H12" i="14" s="1"/>
  <c r="G43" i="14"/>
  <c r="H43" i="14" s="1"/>
  <c r="G27" i="14"/>
  <c r="H27" i="14" s="1"/>
  <c r="G11" i="14"/>
  <c r="H11" i="14" s="1"/>
  <c r="G81" i="14"/>
  <c r="H81" i="14" s="1"/>
  <c r="G65" i="14"/>
  <c r="H65" i="14" s="1"/>
  <c r="G61" i="14"/>
  <c r="H61" i="14" s="1"/>
  <c r="G57" i="14"/>
  <c r="H57" i="14" s="1"/>
  <c r="G69" i="14"/>
  <c r="H69" i="14" s="1"/>
  <c r="G92" i="14"/>
  <c r="H92" i="14" s="1"/>
  <c r="G60" i="14"/>
  <c r="H60" i="14" s="1"/>
  <c r="G10" i="14"/>
  <c r="H10" i="14" s="1"/>
  <c r="G87" i="14"/>
  <c r="H87" i="14" s="1"/>
  <c r="G71" i="14"/>
  <c r="H71" i="14" s="1"/>
  <c r="G55" i="14"/>
  <c r="H55" i="14" s="1"/>
  <c r="G33" i="14"/>
  <c r="H33" i="14" s="1"/>
  <c r="G96" i="14"/>
  <c r="H96" i="14" s="1"/>
  <c r="G64" i="14"/>
  <c r="H64" i="14" s="1"/>
  <c r="G18" i="14"/>
  <c r="H18" i="14" s="1"/>
  <c r="G86" i="14"/>
  <c r="H86" i="14" s="1"/>
  <c r="G70" i="14"/>
  <c r="H70" i="14" s="1"/>
  <c r="G54" i="14"/>
  <c r="H54" i="14" s="1"/>
  <c r="G30" i="14"/>
  <c r="H30" i="14" s="1"/>
  <c r="G40" i="14"/>
  <c r="H40" i="14" s="1"/>
  <c r="G24" i="14"/>
  <c r="H24" i="14" s="1"/>
  <c r="G8" i="14"/>
  <c r="H8" i="14" s="1"/>
  <c r="G39" i="14"/>
  <c r="H39" i="14" s="1"/>
  <c r="G23" i="14"/>
  <c r="H23" i="14" s="1"/>
  <c r="G7" i="14"/>
  <c r="H7" i="14" s="1"/>
  <c r="G21" i="14"/>
  <c r="H21" i="14" s="1"/>
  <c r="G49" i="14"/>
  <c r="H49" i="14" s="1"/>
  <c r="G44" i="14"/>
  <c r="H44" i="14" s="1"/>
  <c r="G37" i="14"/>
  <c r="H37" i="14" s="1"/>
  <c r="G53" i="14"/>
  <c r="H53" i="14" s="1"/>
  <c r="G84" i="14"/>
  <c r="H84" i="14" s="1"/>
  <c r="G52" i="14"/>
  <c r="H52" i="14" s="1"/>
  <c r="G99" i="14"/>
  <c r="H99" i="14" s="1"/>
  <c r="G83" i="14"/>
  <c r="H83" i="14" s="1"/>
  <c r="G67" i="14"/>
  <c r="H67" i="14" s="1"/>
  <c r="G51" i="14"/>
  <c r="H51" i="14" s="1"/>
  <c r="G25" i="14"/>
  <c r="H25" i="14" s="1"/>
  <c r="G88" i="14"/>
  <c r="H88" i="14" s="1"/>
  <c r="G56" i="14"/>
  <c r="H56" i="14" s="1"/>
  <c r="G98" i="14"/>
  <c r="H98" i="14" s="1"/>
  <c r="G82" i="14"/>
  <c r="H82" i="14" s="1"/>
  <c r="G66" i="14"/>
  <c r="H66" i="14" s="1"/>
  <c r="G50" i="14"/>
  <c r="H50" i="14" s="1"/>
  <c r="G22" i="14"/>
  <c r="H22" i="14" s="1"/>
  <c r="G36" i="14"/>
  <c r="H36" i="14" s="1"/>
  <c r="G20" i="14"/>
  <c r="H20" i="14" s="1"/>
  <c r="G4" i="14"/>
  <c r="H4" i="14" s="1"/>
  <c r="G35" i="14"/>
  <c r="H35" i="14" s="1"/>
  <c r="G19" i="14"/>
  <c r="H19" i="14" s="1"/>
  <c r="G3" i="14"/>
  <c r="H3" i="14" s="1"/>
  <c r="F8" i="11"/>
  <c r="F3" i="7"/>
  <c r="D34" i="7"/>
  <c r="D74" i="7"/>
  <c r="D54" i="7"/>
  <c r="D73" i="7"/>
  <c r="D67" i="7"/>
  <c r="D51" i="7"/>
  <c r="D7" i="7"/>
  <c r="D14" i="7"/>
  <c r="D15" i="7"/>
  <c r="D62" i="7"/>
  <c r="D59" i="7"/>
  <c r="D61" i="7"/>
  <c r="D63" i="7"/>
  <c r="D43" i="7"/>
  <c r="D13" i="7"/>
  <c r="D12" i="7"/>
  <c r="D69" i="7"/>
  <c r="D66" i="7"/>
  <c r="D64" i="7"/>
  <c r="D5" i="7"/>
  <c r="D55" i="7"/>
  <c r="D29" i="7"/>
  <c r="D27" i="7"/>
  <c r="D38" i="7"/>
  <c r="D32" i="7"/>
  <c r="D53" i="7"/>
  <c r="D16" i="7"/>
  <c r="D23" i="7"/>
  <c r="D18" i="7"/>
  <c r="D30" i="7"/>
  <c r="D33" i="7"/>
  <c r="D26" i="7"/>
  <c r="D60" i="7"/>
  <c r="D28" i="7"/>
  <c r="D31" i="7"/>
  <c r="D50" i="7"/>
  <c r="D42" i="7"/>
  <c r="D65" i="7"/>
  <c r="D57" i="7"/>
  <c r="D48" i="7"/>
  <c r="D19" i="7"/>
  <c r="D37" i="7"/>
  <c r="D58" i="7"/>
  <c r="D25" i="7"/>
  <c r="D44" i="7"/>
  <c r="D39" i="7"/>
  <c r="D47" i="7"/>
  <c r="D11" i="7"/>
  <c r="D22" i="7"/>
  <c r="D71" i="7"/>
  <c r="D21" i="7"/>
  <c r="D45" i="7"/>
  <c r="D17" i="7"/>
  <c r="D56" i="7"/>
  <c r="D40" i="7"/>
  <c r="D24" i="7"/>
  <c r="D35" i="7"/>
  <c r="D2" i="7"/>
  <c r="D75" i="7"/>
  <c r="D49" i="7"/>
  <c r="D46" i="7"/>
  <c r="D41" i="7"/>
  <c r="D70" i="7"/>
  <c r="D68" i="7"/>
  <c r="D52" i="7"/>
  <c r="D36" i="7"/>
  <c r="D20" i="7"/>
  <c r="D72" i="7"/>
  <c r="N96" i="4"/>
  <c r="N95" i="4"/>
  <c r="N94" i="4"/>
  <c r="N93" i="4"/>
  <c r="N92" i="4"/>
  <c r="N91"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P6" i="4"/>
  <c r="P5" i="4"/>
  <c r="P4" i="4"/>
  <c r="P3" i="4"/>
  <c r="B3" i="4"/>
  <c r="M4" i="14" l="1" a="1"/>
  <c r="M4" i="14" s="1"/>
  <c r="M8" i="14" a="1"/>
  <c r="M8" i="14" s="1"/>
  <c r="M12" i="14" a="1"/>
  <c r="M12" i="14" s="1"/>
  <c r="M16" i="14" a="1"/>
  <c r="M16" i="14" s="1"/>
  <c r="M20" i="14" a="1"/>
  <c r="M20" i="14" s="1"/>
  <c r="M23" i="14" a="1"/>
  <c r="M23" i="14" s="1"/>
  <c r="M27" i="14" a="1"/>
  <c r="M27" i="14" s="1"/>
  <c r="M30" i="14" a="1"/>
  <c r="M30" i="14" s="1"/>
  <c r="M34" i="14" a="1"/>
  <c r="M34" i="14" s="1"/>
  <c r="N34" i="14" s="1"/>
  <c r="M38" i="14" a="1"/>
  <c r="M38" i="14" s="1"/>
  <c r="N38" i="14" s="1"/>
  <c r="M42" i="14" a="1"/>
  <c r="M42" i="14" s="1"/>
  <c r="N42" i="14" s="1"/>
  <c r="M45" i="14" a="1"/>
  <c r="M45" i="14" s="1"/>
  <c r="N45" i="14" s="1"/>
  <c r="M49" i="14" a="1"/>
  <c r="M49" i="14" s="1"/>
  <c r="N49" i="14" s="1"/>
  <c r="M56" i="14" a="1"/>
  <c r="M56" i="14" s="1"/>
  <c r="N56" i="14" s="1"/>
  <c r="M60" i="14" a="1"/>
  <c r="M60" i="14" s="1"/>
  <c r="N60" i="14" s="1"/>
  <c r="M64" i="14" a="1"/>
  <c r="M64" i="14" s="1"/>
  <c r="N64" i="14" s="1"/>
  <c r="M68" i="14" a="1"/>
  <c r="M68" i="14" s="1"/>
  <c r="N68" i="14" s="1"/>
  <c r="M72" i="14" a="1"/>
  <c r="M72" i="14" s="1"/>
  <c r="N72" i="14" s="1"/>
  <c r="M76" i="14" a="1"/>
  <c r="M76" i="14" s="1"/>
  <c r="N76" i="14" s="1"/>
  <c r="M79" i="14" a="1"/>
  <c r="M79" i="14" s="1"/>
  <c r="N79" i="14" s="1"/>
  <c r="M83" i="14" a="1"/>
  <c r="M83" i="14" s="1"/>
  <c r="N83" i="14" s="1"/>
  <c r="M86" i="14" a="1"/>
  <c r="M86" i="14" s="1"/>
  <c r="N86" i="14" s="1"/>
  <c r="M90" i="14" a="1"/>
  <c r="M90" i="14" s="1"/>
  <c r="N90" i="14" s="1"/>
  <c r="M94" i="14" a="1"/>
  <c r="M94" i="14" s="1"/>
  <c r="N94" i="14" s="1"/>
  <c r="M98" i="14" a="1"/>
  <c r="M98" i="14" s="1"/>
  <c r="N98" i="14" s="1"/>
  <c r="M2" i="14" a="1"/>
  <c r="M2" i="14" s="1"/>
  <c r="M5" i="14" a="1"/>
  <c r="M5" i="14" s="1"/>
  <c r="M9" i="14" a="1"/>
  <c r="M9" i="14" s="1"/>
  <c r="M13" i="14" a="1"/>
  <c r="M13" i="14" s="1"/>
  <c r="M17" i="14" a="1"/>
  <c r="M17" i="14" s="1"/>
  <c r="M24" i="14" a="1"/>
  <c r="M24" i="14" s="1"/>
  <c r="M28" i="14" a="1"/>
  <c r="M28" i="14" s="1"/>
  <c r="M31" i="14" a="1"/>
  <c r="M31" i="14" s="1"/>
  <c r="N31" i="14" s="1"/>
  <c r="M35" i="14" a="1"/>
  <c r="M35" i="14" s="1"/>
  <c r="N35" i="14" s="1"/>
  <c r="M39" i="14" a="1"/>
  <c r="M39" i="14" s="1"/>
  <c r="N39" i="14" s="1"/>
  <c r="M43" i="14" a="1"/>
  <c r="M43" i="14" s="1"/>
  <c r="N43" i="14" s="1"/>
  <c r="M46" i="14" a="1"/>
  <c r="M46" i="14" s="1"/>
  <c r="N46" i="14" s="1"/>
  <c r="M50" i="14" a="1"/>
  <c r="M50" i="14" s="1"/>
  <c r="N50" i="14" s="1"/>
  <c r="M53" i="14" a="1"/>
  <c r="M53" i="14" s="1"/>
  <c r="N53" i="14" s="1"/>
  <c r="M57" i="14" a="1"/>
  <c r="M57" i="14" s="1"/>
  <c r="N57" i="14" s="1"/>
  <c r="M61" i="14" a="1"/>
  <c r="M61" i="14" s="1"/>
  <c r="N61" i="14" s="1"/>
  <c r="M65" i="14" a="1"/>
  <c r="M65" i="14" s="1"/>
  <c r="N65" i="14" s="1"/>
  <c r="M69" i="14" a="1"/>
  <c r="M69" i="14" s="1"/>
  <c r="N69" i="14" s="1"/>
  <c r="M73" i="14" a="1"/>
  <c r="M73" i="14" s="1"/>
  <c r="N73" i="14" s="1"/>
  <c r="M80" i="14" a="1"/>
  <c r="M80" i="14" s="1"/>
  <c r="N80" i="14" s="1"/>
  <c r="M84" i="14" a="1"/>
  <c r="M84" i="14" s="1"/>
  <c r="N84" i="14" s="1"/>
  <c r="M87" i="14" a="1"/>
  <c r="M87" i="14" s="1"/>
  <c r="N87" i="14" s="1"/>
  <c r="M91" i="14" a="1"/>
  <c r="M91" i="14" s="1"/>
  <c r="N91" i="14" s="1"/>
  <c r="M95" i="14" a="1"/>
  <c r="M95" i="14" s="1"/>
  <c r="N95" i="14" s="1"/>
  <c r="M3" i="14" a="1"/>
  <c r="M3" i="14" s="1"/>
  <c r="M11" i="14" a="1"/>
  <c r="M11" i="14" s="1"/>
  <c r="M19" i="14" a="1"/>
  <c r="M19" i="14" s="1"/>
  <c r="M26" i="14" a="1"/>
  <c r="M26" i="14" s="1"/>
  <c r="M33" i="14" a="1"/>
  <c r="M33" i="14" s="1"/>
  <c r="N33" i="14" s="1"/>
  <c r="M41" i="14" a="1"/>
  <c r="M41" i="14" s="1"/>
  <c r="N41" i="14" s="1"/>
  <c r="M48" i="14" a="1"/>
  <c r="M48" i="14" s="1"/>
  <c r="N48" i="14" s="1"/>
  <c r="M55" i="14" a="1"/>
  <c r="M55" i="14" s="1"/>
  <c r="N55" i="14" s="1"/>
  <c r="M63" i="14" a="1"/>
  <c r="M63" i="14" s="1"/>
  <c r="N63" i="14" s="1"/>
  <c r="M71" i="14" a="1"/>
  <c r="M71" i="14" s="1"/>
  <c r="N71" i="14" s="1"/>
  <c r="M78" i="14" a="1"/>
  <c r="M78" i="14" s="1"/>
  <c r="N78" i="14" s="1"/>
  <c r="M85" i="14" a="1"/>
  <c r="M85" i="14" s="1"/>
  <c r="N85" i="14" s="1"/>
  <c r="M93" i="14" a="1"/>
  <c r="M93" i="14" s="1"/>
  <c r="N93" i="14" s="1"/>
  <c r="M100" i="14" a="1"/>
  <c r="M100" i="14" s="1"/>
  <c r="N100" i="14" s="1"/>
  <c r="M7" i="14" a="1"/>
  <c r="M7" i="14" s="1"/>
  <c r="M15" i="14" a="1"/>
  <c r="M15" i="14" s="1"/>
  <c r="M29" i="14" a="1"/>
  <c r="M29" i="14" s="1"/>
  <c r="M37" i="14" a="1"/>
  <c r="M37" i="14" s="1"/>
  <c r="N37" i="14" s="1"/>
  <c r="M59" i="14" a="1"/>
  <c r="M59" i="14" s="1"/>
  <c r="N59" i="14" s="1"/>
  <c r="M75" i="14" a="1"/>
  <c r="M75" i="14" s="1"/>
  <c r="N75" i="14" s="1"/>
  <c r="M82" i="14" a="1"/>
  <c r="M82" i="14" s="1"/>
  <c r="N82" i="14" s="1"/>
  <c r="M97" i="14" a="1"/>
  <c r="M97" i="14" s="1"/>
  <c r="N97" i="14" s="1"/>
  <c r="H2" i="14"/>
  <c r="M10" i="14" a="1"/>
  <c r="M10" i="14" s="1"/>
  <c r="M25" i="14" a="1"/>
  <c r="M25" i="14" s="1"/>
  <c r="M32" i="14" a="1"/>
  <c r="M32" i="14" s="1"/>
  <c r="N32" i="14" s="1"/>
  <c r="M47" i="14" a="1"/>
  <c r="M47" i="14" s="1"/>
  <c r="N47" i="14" s="1"/>
  <c r="M62" i="14" a="1"/>
  <c r="M62" i="14" s="1"/>
  <c r="N62" i="14" s="1"/>
  <c r="M77" i="14" a="1"/>
  <c r="M77" i="14" s="1"/>
  <c r="N77" i="14" s="1"/>
  <c r="M6" i="14" a="1"/>
  <c r="M6" i="14" s="1"/>
  <c r="M14" i="14" a="1"/>
  <c r="M14" i="14" s="1"/>
  <c r="M21" i="14" a="1"/>
  <c r="M21" i="14" s="1"/>
  <c r="M36" i="14" a="1"/>
  <c r="M36" i="14" s="1"/>
  <c r="N36" i="14" s="1"/>
  <c r="M44" i="14" a="1"/>
  <c r="M44" i="14" s="1"/>
  <c r="N44" i="14" s="1"/>
  <c r="M51" i="14" a="1"/>
  <c r="M51" i="14" s="1"/>
  <c r="N51" i="14" s="1"/>
  <c r="M58" i="14" a="1"/>
  <c r="M58" i="14" s="1"/>
  <c r="N58" i="14" s="1"/>
  <c r="M66" i="14" a="1"/>
  <c r="M66" i="14" s="1"/>
  <c r="N66" i="14" s="1"/>
  <c r="M74" i="14" a="1"/>
  <c r="M74" i="14" s="1"/>
  <c r="N74" i="14" s="1"/>
  <c r="M81" i="14" a="1"/>
  <c r="M81" i="14" s="1"/>
  <c r="N81" i="14" s="1"/>
  <c r="M88" i="14" a="1"/>
  <c r="M88" i="14" s="1"/>
  <c r="N88" i="14" s="1"/>
  <c r="M96" i="14" a="1"/>
  <c r="M96" i="14" s="1"/>
  <c r="N96" i="14" s="1"/>
  <c r="M22" i="14" a="1"/>
  <c r="M22" i="14" s="1"/>
  <c r="M52" i="14" a="1"/>
  <c r="M52" i="14" s="1"/>
  <c r="N52" i="14" s="1"/>
  <c r="M67" i="14" a="1"/>
  <c r="M67" i="14" s="1"/>
  <c r="N67" i="14" s="1"/>
  <c r="M89" i="14" a="1"/>
  <c r="M89" i="14" s="1"/>
  <c r="N89" i="14" s="1"/>
  <c r="M18" i="14" a="1"/>
  <c r="M18" i="14" s="1"/>
  <c r="M40" i="14" a="1"/>
  <c r="M40" i="14" s="1"/>
  <c r="N40" i="14" s="1"/>
  <c r="M54" i="14" a="1"/>
  <c r="M54" i="14" s="1"/>
  <c r="N54" i="14" s="1"/>
  <c r="M70" i="14" a="1"/>
  <c r="M70" i="14" s="1"/>
  <c r="N70" i="14" s="1"/>
  <c r="M99" i="14" a="1"/>
  <c r="M99" i="14" s="1"/>
  <c r="N99" i="14" s="1"/>
  <c r="M92" i="14" a="1"/>
  <c r="M92" i="14" s="1"/>
  <c r="N92" i="14" s="1"/>
  <c r="F9" i="11"/>
  <c r="F4" i="7"/>
  <c r="N14" i="14" l="1"/>
  <c r="D41" i="12"/>
  <c r="E41" i="12" s="1"/>
  <c r="N28" i="14"/>
  <c r="D55" i="12"/>
  <c r="E55" i="12" s="1"/>
  <c r="N16" i="14"/>
  <c r="D43" i="12"/>
  <c r="E43" i="12" s="1"/>
  <c r="N22" i="14"/>
  <c r="D49" i="12"/>
  <c r="E49" i="12" s="1"/>
  <c r="D33" i="12"/>
  <c r="N6" i="14"/>
  <c r="N24" i="14"/>
  <c r="D51" i="12"/>
  <c r="E51" i="12" s="1"/>
  <c r="D32" i="12"/>
  <c r="N5" i="14"/>
  <c r="N27" i="14"/>
  <c r="D54" i="12"/>
  <c r="E54" i="12" s="1"/>
  <c r="N12" i="14"/>
  <c r="D39" i="12"/>
  <c r="E39" i="12" s="1"/>
  <c r="N11" i="14"/>
  <c r="D38" i="12"/>
  <c r="E38" i="12" s="1"/>
  <c r="N25" i="14"/>
  <c r="D52" i="12"/>
  <c r="E52" i="12" s="1"/>
  <c r="D56" i="12"/>
  <c r="E56" i="12" s="1"/>
  <c r="N29" i="14"/>
  <c r="N3" i="14"/>
  <c r="D30" i="12"/>
  <c r="N17" i="14"/>
  <c r="D44" i="12"/>
  <c r="E44" i="12" s="1"/>
  <c r="N2" i="14"/>
  <c r="D29" i="12"/>
  <c r="N23" i="14"/>
  <c r="D50" i="12"/>
  <c r="E50" i="12" s="1"/>
  <c r="N8" i="14"/>
  <c r="D35" i="12"/>
  <c r="E35" i="12" s="1"/>
  <c r="N7" i="14"/>
  <c r="D34" i="12"/>
  <c r="N19" i="14"/>
  <c r="D46" i="12"/>
  <c r="E46" i="12" s="1"/>
  <c r="D36" i="12"/>
  <c r="E36" i="12" s="1"/>
  <c r="N9" i="14"/>
  <c r="D57" i="12"/>
  <c r="E57" i="12" s="1"/>
  <c r="N30" i="14"/>
  <c r="N18" i="14"/>
  <c r="D45" i="12"/>
  <c r="E45" i="12" s="1"/>
  <c r="N21" i="14"/>
  <c r="D48" i="12"/>
  <c r="E48" i="12" s="1"/>
  <c r="D37" i="12"/>
  <c r="E37" i="12" s="1"/>
  <c r="N10" i="14"/>
  <c r="N15" i="14"/>
  <c r="D42" i="12"/>
  <c r="E42" i="12" s="1"/>
  <c r="D53" i="12"/>
  <c r="E53" i="12" s="1"/>
  <c r="N26" i="14"/>
  <c r="N13" i="14"/>
  <c r="D40" i="12"/>
  <c r="E40" i="12" s="1"/>
  <c r="N20" i="14"/>
  <c r="D47" i="12"/>
  <c r="E47" i="12" s="1"/>
  <c r="N4" i="14"/>
  <c r="D31" i="12"/>
  <c r="F5" i="7"/>
  <c r="F10" i="11"/>
  <c r="F11" i="11" s="1"/>
  <c r="E69" i="4"/>
  <c r="E34" i="12" l="1"/>
  <c r="E31" i="12"/>
  <c r="E29" i="12"/>
  <c r="E30" i="12"/>
  <c r="E32" i="12"/>
  <c r="E33" i="12"/>
  <c r="F6" i="7"/>
  <c r="F12" i="11"/>
  <c r="F13" i="11" s="1"/>
  <c r="E72" i="4"/>
  <c r="E74" i="4"/>
  <c r="E7" i="4"/>
  <c r="E4" i="4"/>
  <c r="E6" i="4"/>
  <c r="E5" i="4"/>
  <c r="E12" i="4"/>
  <c r="E10" i="4"/>
  <c r="E8" i="4"/>
  <c r="E9" i="4"/>
  <c r="E11" i="4"/>
  <c r="E13" i="4"/>
  <c r="E15" i="4"/>
  <c r="E14" i="4"/>
  <c r="E19" i="4"/>
  <c r="E16" i="4"/>
  <c r="E18" i="4"/>
  <c r="E17" i="4"/>
  <c r="E21" i="4"/>
  <c r="E20" i="4"/>
  <c r="E23" i="4"/>
  <c r="E22" i="4"/>
  <c r="E26" i="4"/>
  <c r="E24" i="4"/>
  <c r="E27" i="4"/>
  <c r="E25" i="4"/>
  <c r="E28" i="4"/>
  <c r="E66" i="4"/>
  <c r="E71" i="4"/>
  <c r="E67" i="4"/>
  <c r="E70" i="4"/>
  <c r="E73" i="4"/>
  <c r="F7" i="7" l="1"/>
  <c r="F8" i="7" s="1"/>
  <c r="F14" i="11"/>
  <c r="E43" i="4"/>
  <c r="E44" i="4"/>
  <c r="E45" i="4"/>
  <c r="E46" i="4"/>
  <c r="E47" i="4"/>
  <c r="E48" i="4"/>
  <c r="E49" i="4"/>
  <c r="E50" i="4"/>
  <c r="F69" i="4" s="1"/>
  <c r="E51" i="4"/>
  <c r="E52" i="4"/>
  <c r="E53" i="4"/>
  <c r="E54" i="4"/>
  <c r="E55" i="4"/>
  <c r="E56" i="4"/>
  <c r="E57" i="4"/>
  <c r="E58" i="4"/>
  <c r="E59" i="4"/>
  <c r="E60" i="4"/>
  <c r="E61" i="4"/>
  <c r="E62" i="4"/>
  <c r="E63" i="4"/>
  <c r="E64" i="4"/>
  <c r="E65" i="4"/>
  <c r="E68" i="4"/>
  <c r="E31" i="4"/>
  <c r="E32" i="4"/>
  <c r="E33" i="4"/>
  <c r="E34" i="4"/>
  <c r="E35" i="4"/>
  <c r="E36" i="4"/>
  <c r="E37" i="4"/>
  <c r="E38" i="4"/>
  <c r="E39" i="4"/>
  <c r="E40" i="4"/>
  <c r="E41" i="4"/>
  <c r="E42" i="4"/>
  <c r="E30" i="4"/>
  <c r="E29" i="4"/>
  <c r="F74" i="4" l="1"/>
  <c r="F73" i="4"/>
  <c r="F70" i="4"/>
  <c r="F71" i="4"/>
  <c r="F72" i="4"/>
  <c r="F9" i="7"/>
  <c r="F10" i="7" s="1"/>
  <c r="F15" i="11"/>
  <c r="F23" i="4"/>
  <c r="F56" i="4"/>
  <c r="F39" i="4"/>
  <c r="F52" i="4"/>
  <c r="F64" i="4"/>
  <c r="F38" i="4"/>
  <c r="F32" i="4"/>
  <c r="F65" i="4"/>
  <c r="F51" i="4"/>
  <c r="G23" i="4"/>
  <c r="G34" i="4"/>
  <c r="F26" i="4"/>
  <c r="F49" i="4"/>
  <c r="F57" i="4"/>
  <c r="G73" i="4"/>
  <c r="F15" i="4"/>
  <c r="F35" i="4"/>
  <c r="F59" i="4"/>
  <c r="F44" i="4"/>
  <c r="G18" i="4"/>
  <c r="F37" i="4"/>
  <c r="G53" i="4"/>
  <c r="G72" i="4"/>
  <c r="F62" i="4"/>
  <c r="F54" i="4"/>
  <c r="G12" i="4"/>
  <c r="F36" i="4"/>
  <c r="G38" i="4"/>
  <c r="G62" i="4"/>
  <c r="F17" i="4"/>
  <c r="F58" i="4"/>
  <c r="F68" i="4"/>
  <c r="G55" i="4"/>
  <c r="F25" i="4"/>
  <c r="G3" i="4"/>
  <c r="G50" i="4"/>
  <c r="F10" i="4"/>
  <c r="G2" i="4"/>
  <c r="G10" i="4"/>
  <c r="F63" i="4"/>
  <c r="F50" i="4"/>
  <c r="F34" i="4"/>
  <c r="F67" i="4"/>
  <c r="F48" i="4"/>
  <c r="F55" i="4"/>
  <c r="F61" i="4"/>
  <c r="F45" i="4"/>
  <c r="F41" i="4"/>
  <c r="F31" i="4"/>
  <c r="F46" i="4"/>
  <c r="G4" i="4"/>
  <c r="G44" i="4"/>
  <c r="G67" i="4"/>
  <c r="F6" i="4"/>
  <c r="F42" i="4"/>
  <c r="F66" i="4"/>
  <c r="F53" i="4"/>
  <c r="F60" i="4"/>
  <c r="F2" i="4"/>
  <c r="G43" i="4"/>
  <c r="F16" i="4"/>
  <c r="G64" i="4"/>
  <c r="G27" i="4"/>
  <c r="G41" i="4"/>
  <c r="F24" i="4"/>
  <c r="G51" i="4"/>
  <c r="F30" i="4"/>
  <c r="F40" i="4"/>
  <c r="F43" i="4"/>
  <c r="F33" i="4"/>
  <c r="G68" i="4"/>
  <c r="G49" i="4"/>
  <c r="G29" i="4"/>
  <c r="G22" i="4"/>
  <c r="F9" i="4"/>
  <c r="G71" i="4"/>
  <c r="G58" i="4"/>
  <c r="G45" i="4"/>
  <c r="G32" i="4"/>
  <c r="G24" i="4"/>
  <c r="G16" i="4"/>
  <c r="G8" i="4"/>
  <c r="G63" i="4"/>
  <c r="G37" i="4"/>
  <c r="F19" i="4"/>
  <c r="G9" i="4"/>
  <c r="G52" i="4"/>
  <c r="G36" i="4"/>
  <c r="G19" i="4"/>
  <c r="F14" i="4"/>
  <c r="F7" i="4"/>
  <c r="G66" i="4"/>
  <c r="G39" i="4"/>
  <c r="G25" i="4"/>
  <c r="G7" i="4"/>
  <c r="G74" i="4"/>
  <c r="G69" i="4"/>
  <c r="G47" i="4"/>
  <c r="G28" i="4"/>
  <c r="F18" i="4"/>
  <c r="G11" i="4"/>
  <c r="G65" i="4"/>
  <c r="G59" i="4"/>
  <c r="G42" i="4"/>
  <c r="G30" i="4"/>
  <c r="F21" i="4"/>
  <c r="G15" i="4"/>
  <c r="G6" i="4"/>
  <c r="G60" i="4"/>
  <c r="G33" i="4"/>
  <c r="G17" i="4"/>
  <c r="F5" i="4"/>
  <c r="G54" i="4"/>
  <c r="G26" i="4"/>
  <c r="F22" i="4"/>
  <c r="F13" i="4"/>
  <c r="G5" i="4"/>
  <c r="G61" i="4"/>
  <c r="G35" i="4"/>
  <c r="G20" i="4"/>
  <c r="F3" i="4"/>
  <c r="G56" i="4"/>
  <c r="G40" i="4"/>
  <c r="F27" i="4"/>
  <c r="G21" i="4"/>
  <c r="F11" i="4"/>
  <c r="F4" i="4"/>
  <c r="G46" i="4"/>
  <c r="F29" i="4"/>
  <c r="G13" i="4"/>
  <c r="F8" i="4"/>
  <c r="G48" i="4"/>
  <c r="F28" i="4"/>
  <c r="F20" i="4"/>
  <c r="F12" i="4"/>
  <c r="G70" i="4"/>
  <c r="G57" i="4"/>
  <c r="G31" i="4"/>
  <c r="G14" i="4"/>
  <c r="F47" i="4"/>
  <c r="F11" i="7" l="1"/>
  <c r="F12" i="7" s="1"/>
  <c r="F16" i="11"/>
  <c r="F17" i="11" l="1"/>
  <c r="F13" i="7"/>
  <c r="F18" i="11" l="1"/>
  <c r="F19" i="11" s="1"/>
  <c r="F20" i="11" s="1"/>
  <c r="F21" i="11" s="1"/>
  <c r="F22" i="11" s="1"/>
  <c r="F23" i="11" s="1"/>
  <c r="F24" i="11" s="1"/>
  <c r="F25" i="11" s="1"/>
  <c r="F26" i="11" s="1"/>
  <c r="F27" i="11" s="1"/>
  <c r="F28" i="11" s="1"/>
  <c r="F29" i="11" s="1"/>
  <c r="F30" i="11" s="1"/>
  <c r="F31" i="11" s="1"/>
  <c r="F32" i="11" s="1"/>
  <c r="F33" i="11" s="1"/>
  <c r="F34" i="11" s="1"/>
  <c r="F35" i="11" s="1"/>
  <c r="F36" i="11" s="1"/>
  <c r="F37" i="11" s="1"/>
  <c r="F38" i="11" s="1"/>
  <c r="F39" i="11" s="1"/>
  <c r="F40" i="11" s="1"/>
  <c r="F41" i="11" s="1"/>
  <c r="F42" i="11" s="1"/>
  <c r="F43" i="11" s="1"/>
  <c r="F44" i="11" s="1"/>
  <c r="F45" i="11" s="1"/>
  <c r="F46" i="11" s="1"/>
  <c r="F47" i="11" s="1"/>
  <c r="F48" i="11" s="1"/>
  <c r="F49" i="11" s="1"/>
  <c r="F50" i="11" s="1"/>
  <c r="F51" i="11" s="1"/>
  <c r="F52" i="11" s="1"/>
  <c r="F53" i="11" s="1"/>
  <c r="F54" i="11" s="1"/>
  <c r="F55" i="11" s="1"/>
  <c r="F56" i="11" s="1"/>
  <c r="F57" i="11" s="1"/>
  <c r="F58" i="11" s="1"/>
  <c r="F59" i="11" s="1"/>
  <c r="F60" i="11" s="1"/>
  <c r="F61" i="11" s="1"/>
  <c r="F62" i="11" s="1"/>
  <c r="F63" i="11" s="1"/>
  <c r="F64" i="11" s="1"/>
  <c r="F65" i="11" s="1"/>
  <c r="F66" i="11" s="1"/>
  <c r="F67" i="11" s="1"/>
  <c r="F68" i="11" s="1"/>
  <c r="F69" i="11" s="1"/>
  <c r="F70" i="11" s="1"/>
  <c r="F71" i="11" s="1"/>
  <c r="F72" i="11" s="1"/>
  <c r="F73" i="11" s="1"/>
  <c r="F74" i="11" s="1"/>
  <c r="F75" i="11" s="1"/>
  <c r="F76" i="11" s="1"/>
  <c r="F77" i="11" s="1"/>
  <c r="F78" i="11" s="1"/>
  <c r="F79" i="11" s="1"/>
  <c r="F80" i="11" s="1"/>
  <c r="F81" i="11" s="1"/>
  <c r="F82" i="11" s="1"/>
  <c r="F83" i="11" s="1"/>
  <c r="F84" i="11" s="1"/>
  <c r="F85" i="11" s="1"/>
  <c r="F86" i="11" s="1"/>
  <c r="F87" i="11" s="1"/>
  <c r="F88" i="11" s="1"/>
  <c r="F89" i="11" s="1"/>
  <c r="F90" i="11" s="1"/>
  <c r="F91" i="11" s="1"/>
  <c r="F92" i="11" s="1"/>
  <c r="F14" i="7"/>
  <c r="F93" i="11" l="1"/>
  <c r="F94" i="11" s="1"/>
  <c r="F95" i="11" s="1"/>
  <c r="F96" i="11" s="1"/>
  <c r="F97" i="11" s="1"/>
  <c r="F98" i="11" s="1"/>
  <c r="F99" i="11" s="1"/>
  <c r="F100" i="11" s="1"/>
  <c r="F101" i="11" s="1"/>
  <c r="F102" i="11" s="1"/>
  <c r="F103" i="11" s="1"/>
  <c r="F104" i="11" s="1"/>
  <c r="F105" i="11" s="1"/>
  <c r="F106" i="11" s="1"/>
  <c r="F107" i="11" s="1"/>
  <c r="F108" i="11" s="1"/>
  <c r="F15" i="7"/>
  <c r="F16" i="7" l="1"/>
  <c r="F17" i="7" s="1"/>
  <c r="F18" i="7" s="1"/>
  <c r="F19" i="7" s="1"/>
  <c r="F20" i="7" s="1"/>
  <c r="F21" i="7" s="1"/>
  <c r="F22" i="7" s="1"/>
  <c r="F23" i="7" s="1"/>
  <c r="F24" i="7" s="1"/>
  <c r="F25" i="7" s="1"/>
  <c r="F26" i="7" s="1"/>
  <c r="F27" i="7" s="1"/>
  <c r="F28" i="7" s="1"/>
  <c r="F29" i="7" s="1"/>
  <c r="F30" i="7" s="1"/>
  <c r="F31" i="7" s="1"/>
  <c r="F32" i="7" s="1"/>
  <c r="F33" i="7" s="1"/>
  <c r="F34" i="7" s="1"/>
  <c r="F35" i="7" s="1"/>
  <c r="F36" i="7" s="1"/>
  <c r="F37" i="7" s="1"/>
  <c r="F38" i="7" s="1"/>
  <c r="F39" i="7" s="1"/>
  <c r="F40" i="7" s="1"/>
  <c r="F41" i="7" s="1"/>
  <c r="F109" i="11"/>
  <c r="F42" i="7" l="1"/>
  <c r="F43" i="7" s="1"/>
  <c r="F44" i="7" s="1"/>
  <c r="F45" i="7" s="1"/>
  <c r="F46" i="7" s="1"/>
  <c r="F47" i="7" s="1"/>
  <c r="F48" i="7" s="1"/>
  <c r="F49" i="7" s="1"/>
  <c r="F50" i="7" s="1"/>
  <c r="F51" i="7" s="1"/>
  <c r="F52" i="7" s="1"/>
  <c r="F53" i="7" s="1"/>
  <c r="F54" i="7" s="1"/>
  <c r="F55" i="7" s="1"/>
  <c r="F56" i="7" s="1"/>
  <c r="F57" i="7" s="1"/>
  <c r="F58" i="7" s="1"/>
  <c r="F59" i="7" s="1"/>
  <c r="F60" i="7" s="1"/>
  <c r="F61" i="7" s="1"/>
  <c r="F62" i="7" s="1"/>
  <c r="F63" i="7" s="1"/>
  <c r="F64" i="7" s="1"/>
  <c r="F65" i="7" s="1"/>
  <c r="F66" i="7" s="1"/>
  <c r="F67" i="7" s="1"/>
  <c r="F68" i="7" s="1"/>
  <c r="F69" i="7" s="1"/>
  <c r="F70" i="7" s="1"/>
  <c r="F71" i="7" s="1"/>
  <c r="F72" i="7" s="1"/>
  <c r="F73" i="7" s="1"/>
  <c r="F74" i="7" s="1"/>
  <c r="F75" i="7" s="1"/>
  <c r="F76" i="7" s="1"/>
  <c r="F77" i="7" s="1"/>
  <c r="F78" i="7" s="1"/>
  <c r="F79" i="7" s="1"/>
  <c r="F80" i="7" s="1"/>
  <c r="F81" i="7" s="1"/>
  <c r="F82" i="7" s="1"/>
  <c r="F83" i="7" s="1"/>
  <c r="F84" i="7" s="1"/>
  <c r="F85" i="7" s="1"/>
  <c r="F86" i="7" s="1"/>
  <c r="F87" i="7" s="1"/>
  <c r="F88" i="7" s="1"/>
  <c r="F89" i="7" s="1"/>
  <c r="F90" i="7" s="1"/>
  <c r="F91" i="7" s="1"/>
  <c r="F92" i="7" s="1"/>
  <c r="F93" i="7" s="1"/>
  <c r="F94" i="7" s="1"/>
  <c r="F95" i="7" s="1"/>
  <c r="F96" i="7" s="1"/>
  <c r="F97" i="7" s="1"/>
  <c r="F98" i="7" s="1"/>
  <c r="F99" i="7" s="1"/>
  <c r="F100" i="7" s="1"/>
  <c r="F101" i="7" s="1"/>
  <c r="F102" i="7" s="1"/>
  <c r="F103" i="7" s="1"/>
  <c r="F104" i="7" s="1"/>
  <c r="F105" i="7" s="1"/>
  <c r="F106" i="7" s="1"/>
  <c r="F107" i="7" s="1"/>
  <c r="F108" i="7" s="1"/>
  <c r="F109" i="7" s="1"/>
  <c r="G27" i="11"/>
  <c r="H27" i="11" s="1"/>
  <c r="G99" i="11"/>
  <c r="H99" i="11" s="1"/>
  <c r="G68" i="11"/>
  <c r="H68" i="11" s="1"/>
  <c r="G100" i="11"/>
  <c r="H100" i="11" s="1"/>
  <c r="G6" i="11"/>
  <c r="H6" i="11" s="1"/>
  <c r="G97" i="11"/>
  <c r="H97" i="11" s="1"/>
  <c r="G55" i="11"/>
  <c r="H55" i="11" s="1"/>
  <c r="G62" i="11"/>
  <c r="H62" i="11" s="1"/>
  <c r="G20" i="11"/>
  <c r="H20" i="11" s="1"/>
  <c r="G44" i="11"/>
  <c r="H44" i="11" s="1"/>
  <c r="G76" i="11"/>
  <c r="H76" i="11" s="1"/>
  <c r="G56" i="11"/>
  <c r="H56" i="11" s="1"/>
  <c r="G24" i="11"/>
  <c r="H24" i="11" s="1"/>
  <c r="G35" i="11"/>
  <c r="H35" i="11" s="1"/>
  <c r="G89" i="11"/>
  <c r="H89" i="11" s="1"/>
  <c r="G88" i="11"/>
  <c r="H88" i="11" s="1"/>
  <c r="G25" i="11"/>
  <c r="H25" i="11" s="1"/>
  <c r="G85" i="11"/>
  <c r="H85" i="11" s="1"/>
  <c r="G10" i="11"/>
  <c r="H10" i="11" s="1"/>
  <c r="G59" i="11"/>
  <c r="H59" i="11" s="1"/>
  <c r="G34" i="11"/>
  <c r="H34" i="11" s="1"/>
  <c r="G31" i="11"/>
  <c r="H31" i="11" s="1"/>
  <c r="G69" i="11"/>
  <c r="H69" i="11" s="1"/>
  <c r="G74" i="11"/>
  <c r="H74" i="11" s="1"/>
  <c r="G12" i="11"/>
  <c r="H12" i="11" s="1"/>
  <c r="G13" i="11"/>
  <c r="H13" i="11" s="1"/>
  <c r="G22" i="11"/>
  <c r="H22" i="11" s="1"/>
  <c r="G109" i="11"/>
  <c r="H109" i="11" s="1"/>
  <c r="G58" i="11"/>
  <c r="H58" i="11" s="1"/>
  <c r="G77" i="11"/>
  <c r="H77" i="11" s="1"/>
  <c r="G90" i="11"/>
  <c r="H90" i="11" s="1"/>
  <c r="G95" i="11"/>
  <c r="H95" i="11" s="1"/>
  <c r="G65" i="11"/>
  <c r="H65" i="11" s="1"/>
  <c r="G30" i="11"/>
  <c r="H30" i="11" s="1"/>
  <c r="G60" i="11"/>
  <c r="H60" i="11" s="1"/>
  <c r="G16" i="11"/>
  <c r="H16" i="11" s="1"/>
  <c r="G72" i="11"/>
  <c r="H72" i="11" s="1"/>
  <c r="G70" i="11"/>
  <c r="H70" i="11" s="1"/>
  <c r="G14" i="11"/>
  <c r="H14" i="11" s="1"/>
  <c r="G39" i="11"/>
  <c r="H39" i="11" s="1"/>
  <c r="G101" i="11"/>
  <c r="H101" i="11" s="1"/>
  <c r="G80" i="11"/>
  <c r="H80" i="11" s="1"/>
  <c r="G28" i="11"/>
  <c r="H28" i="11" s="1"/>
  <c r="G57" i="11"/>
  <c r="H57" i="11" s="1"/>
  <c r="G38" i="11"/>
  <c r="H38" i="11" s="1"/>
  <c r="G54" i="11"/>
  <c r="H54" i="11" s="1"/>
  <c r="G19" i="11"/>
  <c r="H19" i="11" s="1"/>
  <c r="G32" i="11"/>
  <c r="H32" i="11" s="1"/>
  <c r="G81" i="11"/>
  <c r="H81" i="11" s="1"/>
  <c r="G5" i="11"/>
  <c r="H5" i="11" s="1"/>
  <c r="G15" i="11"/>
  <c r="H15" i="11" s="1"/>
  <c r="G87" i="11"/>
  <c r="H87" i="11" s="1"/>
  <c r="G71" i="11"/>
  <c r="H71" i="11" s="1"/>
  <c r="G50" i="11"/>
  <c r="H50" i="11" s="1"/>
  <c r="G7" i="11"/>
  <c r="H7" i="11" s="1"/>
  <c r="G9" i="11"/>
  <c r="H9" i="11" s="1"/>
  <c r="G11" i="11"/>
  <c r="H11" i="11" s="1"/>
  <c r="G52" i="11"/>
  <c r="H52" i="11" s="1"/>
  <c r="G18" i="11"/>
  <c r="H18" i="11" s="1"/>
  <c r="G102" i="11"/>
  <c r="H102" i="11" s="1"/>
  <c r="G63" i="11"/>
  <c r="H63" i="11" s="1"/>
  <c r="G106" i="11"/>
  <c r="H106" i="11" s="1"/>
  <c r="G41" i="11"/>
  <c r="H41" i="11" s="1"/>
  <c r="G21" i="11"/>
  <c r="H21" i="11" s="1"/>
  <c r="G37" i="11"/>
  <c r="H37" i="11" s="1"/>
  <c r="G103" i="11"/>
  <c r="H103" i="11" s="1"/>
  <c r="G33" i="11"/>
  <c r="H33" i="11" s="1"/>
  <c r="G45" i="11"/>
  <c r="H45" i="11" s="1"/>
  <c r="G53" i="11"/>
  <c r="H53" i="11" s="1"/>
  <c r="G86" i="11"/>
  <c r="H86" i="11" s="1"/>
  <c r="G23" i="11"/>
  <c r="H23" i="11" s="1"/>
  <c r="G61" i="11"/>
  <c r="H61" i="11" s="1"/>
  <c r="G91" i="11"/>
  <c r="H91" i="11" s="1"/>
  <c r="G93" i="11"/>
  <c r="H93" i="11" s="1"/>
  <c r="G66" i="11"/>
  <c r="H66" i="11" s="1"/>
  <c r="G8" i="11"/>
  <c r="H8" i="11" s="1"/>
  <c r="G42" i="11"/>
  <c r="H42" i="11" s="1"/>
  <c r="G3" i="11"/>
  <c r="H3" i="11" s="1"/>
  <c r="G47" i="11"/>
  <c r="H47" i="11" s="1"/>
  <c r="G92" i="11"/>
  <c r="H92" i="11" s="1"/>
  <c r="G29" i="11"/>
  <c r="H29" i="11" s="1"/>
  <c r="G82" i="11"/>
  <c r="H82" i="11" s="1"/>
  <c r="G48" i="11"/>
  <c r="H48" i="11" s="1"/>
  <c r="G49" i="11"/>
  <c r="H49" i="11" s="1"/>
  <c r="G98" i="11"/>
  <c r="H98" i="11" s="1"/>
  <c r="G75" i="11"/>
  <c r="H75" i="11" s="1"/>
  <c r="G107" i="11"/>
  <c r="H107" i="11" s="1"/>
  <c r="G108" i="11"/>
  <c r="H108" i="11" s="1"/>
  <c r="G40" i="11"/>
  <c r="H40" i="11" s="1"/>
  <c r="G26" i="11"/>
  <c r="H26" i="11" s="1"/>
  <c r="G51" i="11"/>
  <c r="H51" i="11" s="1"/>
  <c r="G78" i="11"/>
  <c r="H78" i="11" s="1"/>
  <c r="G84" i="11"/>
  <c r="H84" i="11" s="1"/>
  <c r="G79" i="11"/>
  <c r="H79" i="11" s="1"/>
  <c r="G46" i="11"/>
  <c r="H46" i="11" s="1"/>
  <c r="G73" i="11"/>
  <c r="H73" i="11" s="1"/>
  <c r="G36" i="11"/>
  <c r="H36" i="11" s="1"/>
  <c r="G64" i="11"/>
  <c r="H64" i="11" s="1"/>
  <c r="G67" i="11"/>
  <c r="H67" i="11" s="1"/>
  <c r="G105" i="11"/>
  <c r="H105" i="11" s="1"/>
  <c r="G17" i="11"/>
  <c r="H17" i="11" s="1"/>
  <c r="G94" i="11"/>
  <c r="H94" i="11" s="1"/>
  <c r="G83" i="11"/>
  <c r="H83" i="11" s="1"/>
  <c r="G4" i="11"/>
  <c r="H4" i="11" s="1"/>
  <c r="G96" i="11"/>
  <c r="H96" i="11" s="1"/>
  <c r="G43" i="11"/>
  <c r="H43" i="11" s="1"/>
  <c r="G104" i="11"/>
  <c r="H104" i="11" s="1"/>
  <c r="G3" i="7" l="1"/>
  <c r="H3" i="7" s="1"/>
  <c r="G85" i="7"/>
  <c r="H85" i="7" s="1"/>
  <c r="G66" i="7"/>
  <c r="H66" i="7" s="1"/>
  <c r="G74" i="7"/>
  <c r="H74" i="7" s="1"/>
  <c r="G92" i="7"/>
  <c r="H92" i="7" s="1"/>
  <c r="G32" i="7"/>
  <c r="H32" i="7" s="1"/>
  <c r="G94" i="7"/>
  <c r="H94" i="7" s="1"/>
  <c r="G34" i="7"/>
  <c r="H34" i="7" s="1"/>
  <c r="G84" i="7"/>
  <c r="H84" i="7" s="1"/>
  <c r="G13" i="7"/>
  <c r="H13" i="7" s="1"/>
  <c r="G20" i="7"/>
  <c r="H20" i="7" s="1"/>
  <c r="G108" i="7"/>
  <c r="H108" i="7" s="1"/>
  <c r="G9" i="7"/>
  <c r="H9" i="7" s="1"/>
  <c r="G21" i="7"/>
  <c r="H21" i="7" s="1"/>
  <c r="G19" i="7"/>
  <c r="H19" i="7" s="1"/>
  <c r="G23" i="7"/>
  <c r="H23" i="7" s="1"/>
  <c r="G81" i="7"/>
  <c r="H81" i="7" s="1"/>
  <c r="G101" i="7"/>
  <c r="G96" i="7"/>
  <c r="H96" i="7" s="1"/>
  <c r="G98" i="7"/>
  <c r="H98" i="7" s="1"/>
  <c r="G22" i="7"/>
  <c r="H22" i="7" s="1"/>
  <c r="G27" i="7"/>
  <c r="H27" i="7" s="1"/>
  <c r="G50" i="7"/>
  <c r="H50" i="7" s="1"/>
  <c r="G80" i="7"/>
  <c r="H80" i="7" s="1"/>
  <c r="G25" i="7"/>
  <c r="H25" i="7" s="1"/>
  <c r="G91" i="7"/>
  <c r="H91" i="7" s="1"/>
  <c r="G37" i="7"/>
  <c r="H37" i="7" s="1"/>
  <c r="G46" i="7"/>
  <c r="H46" i="7" s="1"/>
  <c r="G99" i="7"/>
  <c r="H99" i="7" s="1"/>
  <c r="G30" i="7"/>
  <c r="H30" i="7" s="1"/>
  <c r="G45" i="7"/>
  <c r="H45" i="7" s="1"/>
  <c r="G49" i="7"/>
  <c r="H49" i="7" s="1"/>
  <c r="G10" i="7"/>
  <c r="H10" i="7" s="1"/>
  <c r="G36" i="7"/>
  <c r="H36" i="7" s="1"/>
  <c r="G71" i="7"/>
  <c r="H71" i="7" s="1"/>
  <c r="G28" i="7"/>
  <c r="H28" i="7" s="1"/>
  <c r="G52" i="7"/>
  <c r="H52" i="7" s="1"/>
  <c r="G64" i="7"/>
  <c r="H64" i="7" s="1"/>
  <c r="G48" i="7"/>
  <c r="H48" i="7" s="1"/>
  <c r="G87" i="7"/>
  <c r="H87" i="7" s="1"/>
  <c r="G17" i="7"/>
  <c r="H17" i="7" s="1"/>
  <c r="G7" i="7"/>
  <c r="H7" i="7" s="1"/>
  <c r="G18" i="7"/>
  <c r="H18" i="7" s="1"/>
  <c r="G12" i="7"/>
  <c r="H12" i="7" s="1"/>
  <c r="G76" i="7"/>
  <c r="H76" i="7" s="1"/>
  <c r="G75" i="7"/>
  <c r="H75" i="7" s="1"/>
  <c r="G53" i="7"/>
  <c r="H53" i="7" s="1"/>
  <c r="G54" i="7"/>
  <c r="H54" i="7" s="1"/>
  <c r="G57" i="7"/>
  <c r="H57" i="7" s="1"/>
  <c r="G83" i="7"/>
  <c r="H83" i="7" s="1"/>
  <c r="G89" i="7"/>
  <c r="H89" i="7" s="1"/>
  <c r="G39" i="7"/>
  <c r="H39" i="7" s="1"/>
  <c r="G55" i="7"/>
  <c r="H55" i="7" s="1"/>
  <c r="G107" i="7"/>
  <c r="H107" i="7" s="1"/>
  <c r="G78" i="7"/>
  <c r="H78" i="7" s="1"/>
  <c r="G86" i="7"/>
  <c r="H86" i="7" s="1"/>
  <c r="G67" i="7"/>
  <c r="H67" i="7" s="1"/>
  <c r="G38" i="7"/>
  <c r="H38" i="7" s="1"/>
  <c r="G60" i="7"/>
  <c r="H60" i="7" s="1"/>
  <c r="G62" i="7"/>
  <c r="H62" i="7" s="1"/>
  <c r="G11" i="7"/>
  <c r="H11" i="7" s="1"/>
  <c r="G82" i="7"/>
  <c r="H82" i="7" s="1"/>
  <c r="G68" i="7"/>
  <c r="H68" i="7" s="1"/>
  <c r="G95" i="7"/>
  <c r="H95" i="7" s="1"/>
  <c r="G15" i="7"/>
  <c r="H15" i="7" s="1"/>
  <c r="G40" i="7"/>
  <c r="H40" i="7" s="1"/>
  <c r="G44" i="7"/>
  <c r="H44" i="7" s="1"/>
  <c r="G105" i="7"/>
  <c r="H105" i="7" s="1"/>
  <c r="G73" i="7"/>
  <c r="H73" i="7" s="1"/>
  <c r="G33" i="7"/>
  <c r="H33" i="7" s="1"/>
  <c r="G61" i="7"/>
  <c r="H61" i="7" s="1"/>
  <c r="G24" i="7"/>
  <c r="H24" i="7" s="1"/>
  <c r="G42" i="7"/>
  <c r="H42" i="7" s="1"/>
  <c r="G79" i="7"/>
  <c r="H79" i="7" s="1"/>
  <c r="G88" i="7"/>
  <c r="H88" i="7" s="1"/>
  <c r="G100" i="7"/>
  <c r="H100" i="7" s="1"/>
  <c r="G51" i="7"/>
  <c r="H51" i="7" s="1"/>
  <c r="G59" i="7"/>
  <c r="H59" i="7" s="1"/>
  <c r="G16" i="7"/>
  <c r="H16" i="7" s="1"/>
  <c r="G69" i="7"/>
  <c r="H69" i="7" s="1"/>
  <c r="G106" i="7"/>
  <c r="H106" i="7" s="1"/>
  <c r="G4" i="7"/>
  <c r="H4" i="7" s="1"/>
  <c r="G35" i="7"/>
  <c r="H35" i="7" s="1"/>
  <c r="G5" i="7"/>
  <c r="H5" i="7" s="1"/>
  <c r="G26" i="7"/>
  <c r="H26" i="7" s="1"/>
  <c r="G47" i="7"/>
  <c r="H47" i="7" s="1"/>
  <c r="G70" i="7"/>
  <c r="H70" i="7" s="1"/>
  <c r="G109" i="7"/>
  <c r="H109" i="7" s="1"/>
  <c r="G65" i="7"/>
  <c r="H65" i="7" s="1"/>
  <c r="G41" i="7"/>
  <c r="H41" i="7" s="1"/>
  <c r="G63" i="7"/>
  <c r="H63" i="7" s="1"/>
  <c r="G77" i="7"/>
  <c r="H77" i="7" s="1"/>
  <c r="G43" i="7"/>
  <c r="H43" i="7" s="1"/>
  <c r="G31" i="7"/>
  <c r="H31" i="7" s="1"/>
  <c r="G93" i="7"/>
  <c r="H93" i="7" s="1"/>
  <c r="G14" i="7"/>
  <c r="H14" i="7" s="1"/>
  <c r="G104" i="7"/>
  <c r="H104" i="7" s="1"/>
  <c r="G29" i="7"/>
  <c r="H29" i="7" s="1"/>
  <c r="G102" i="7"/>
  <c r="H102" i="7" s="1"/>
  <c r="G56" i="7"/>
  <c r="H56" i="7" s="1"/>
  <c r="G58" i="7"/>
  <c r="H58" i="7" s="1"/>
  <c r="G97" i="7"/>
  <c r="H97" i="7" s="1"/>
  <c r="G8" i="7"/>
  <c r="H8" i="7" s="1"/>
  <c r="G103" i="7"/>
  <c r="H103" i="7" s="1"/>
  <c r="G6" i="7"/>
  <c r="H6" i="7" s="1"/>
  <c r="G72" i="7"/>
  <c r="H72" i="7" s="1"/>
  <c r="G90" i="7"/>
  <c r="H90" i="7" s="1"/>
  <c r="G1" i="7"/>
  <c r="G2" i="7"/>
  <c r="M5" i="7" l="1" a="1"/>
  <c r="M5" i="7" s="1"/>
  <c r="N5" i="7" s="1"/>
  <c r="H101" i="7"/>
  <c r="M100" i="7" a="1"/>
  <c r="M100" i="7" s="1"/>
  <c r="N100" i="7" s="1"/>
  <c r="M104" i="7" a="1"/>
  <c r="M104" i="7" s="1"/>
  <c r="N104" i="7" s="1"/>
  <c r="M107" i="7" a="1"/>
  <c r="M107" i="7" s="1"/>
  <c r="N107" i="7" s="1"/>
  <c r="M20" i="7" a="1"/>
  <c r="M20" i="7" s="1"/>
  <c r="N20" i="7" s="1"/>
  <c r="M36" i="7" a="1"/>
  <c r="M36" i="7" s="1"/>
  <c r="N36" i="7" s="1"/>
  <c r="M52" i="7" a="1"/>
  <c r="M52" i="7" s="1"/>
  <c r="N52" i="7" s="1"/>
  <c r="M68" i="7" a="1"/>
  <c r="M68" i="7" s="1"/>
  <c r="N68" i="7" s="1"/>
  <c r="M84" i="7" a="1"/>
  <c r="M84" i="7" s="1"/>
  <c r="N84" i="7" s="1"/>
  <c r="H2" i="7"/>
  <c r="M98" i="7" a="1"/>
  <c r="M98" i="7" s="1"/>
  <c r="N98" i="7" s="1"/>
  <c r="M102" i="7" a="1"/>
  <c r="M102" i="7" s="1"/>
  <c r="N102" i="7" s="1"/>
  <c r="M109" i="7" a="1"/>
  <c r="M109" i="7" s="1"/>
  <c r="N109" i="7" s="1"/>
  <c r="M12" i="7" a="1"/>
  <c r="M12" i="7" s="1"/>
  <c r="N12" i="7" s="1"/>
  <c r="M28" i="7" a="1"/>
  <c r="M28" i="7" s="1"/>
  <c r="N28" i="7" s="1"/>
  <c r="M60" i="7" a="1"/>
  <c r="M60" i="7" s="1"/>
  <c r="N60" i="7" s="1"/>
  <c r="M92" i="7" a="1"/>
  <c r="M92" i="7" s="1"/>
  <c r="N92" i="7" s="1"/>
  <c r="M101" i="7" a="1"/>
  <c r="M101" i="7" s="1"/>
  <c r="N101" i="7" s="1"/>
  <c r="M105" i="7" a="1"/>
  <c r="M105" i="7" s="1"/>
  <c r="N105" i="7" s="1"/>
  <c r="M108" i="7" a="1"/>
  <c r="M108" i="7" s="1"/>
  <c r="N108" i="7" s="1"/>
  <c r="M8" i="7" a="1"/>
  <c r="M8" i="7" s="1"/>
  <c r="N8" i="7" s="1"/>
  <c r="M24" i="7" a="1"/>
  <c r="M24" i="7" s="1"/>
  <c r="N24" i="7" s="1"/>
  <c r="M40" i="7" a="1"/>
  <c r="M40" i="7" s="1"/>
  <c r="N40" i="7" s="1"/>
  <c r="M56" i="7" a="1"/>
  <c r="M56" i="7" s="1"/>
  <c r="N56" i="7" s="1"/>
  <c r="M72" i="7" a="1"/>
  <c r="M72" i="7" s="1"/>
  <c r="N72" i="7" s="1"/>
  <c r="M88" i="7" a="1"/>
  <c r="M88" i="7" s="1"/>
  <c r="N88" i="7" s="1"/>
  <c r="M44" i="7" a="1"/>
  <c r="M44" i="7" s="1"/>
  <c r="N44" i="7" s="1"/>
  <c r="M76" i="7" a="1"/>
  <c r="M76" i="7" s="1"/>
  <c r="N76" i="7" s="1"/>
  <c r="M64" i="7" a="1"/>
  <c r="M64" i="7" s="1"/>
  <c r="N64" i="7" s="1"/>
  <c r="M99" i="7" a="1"/>
  <c r="M99" i="7" s="1"/>
  <c r="N99" i="7" s="1"/>
  <c r="M16" i="7" a="1"/>
  <c r="M16" i="7" s="1"/>
  <c r="N16" i="7" s="1"/>
  <c r="M80" i="7" a="1"/>
  <c r="M80" i="7" s="1"/>
  <c r="N80" i="7" s="1"/>
  <c r="M103" i="7" a="1"/>
  <c r="M103" i="7" s="1"/>
  <c r="N103" i="7" s="1"/>
  <c r="M32" i="7" a="1"/>
  <c r="M32" i="7" s="1"/>
  <c r="N32" i="7" s="1"/>
  <c r="M96" i="7" a="1"/>
  <c r="M96" i="7" s="1"/>
  <c r="N96" i="7" s="1"/>
  <c r="M106" i="7" a="1"/>
  <c r="M106" i="7" s="1"/>
  <c r="N106" i="7" s="1"/>
  <c r="M48" i="7" a="1"/>
  <c r="M48" i="7" s="1"/>
  <c r="N48" i="7" s="1"/>
  <c r="M87" i="7" a="1"/>
  <c r="M87" i="7" s="1"/>
  <c r="N87" i="7" s="1"/>
  <c r="M71" i="7" a="1"/>
  <c r="M71" i="7" s="1"/>
  <c r="N71" i="7" s="1"/>
  <c r="M55" i="7" a="1"/>
  <c r="M55" i="7" s="1"/>
  <c r="N55" i="7" s="1"/>
  <c r="M39" i="7" a="1"/>
  <c r="M39" i="7" s="1"/>
  <c r="N39" i="7" s="1"/>
  <c r="M23" i="7" a="1"/>
  <c r="M23" i="7" s="1"/>
  <c r="N23" i="7" s="1"/>
  <c r="M7" i="7" a="1"/>
  <c r="M7" i="7" s="1"/>
  <c r="N7" i="7" s="1"/>
  <c r="M82" i="7" a="1"/>
  <c r="M82" i="7" s="1"/>
  <c r="N82" i="7" s="1"/>
  <c r="M66" i="7" a="1"/>
  <c r="M66" i="7" s="1"/>
  <c r="N66" i="7" s="1"/>
  <c r="M50" i="7" a="1"/>
  <c r="M50" i="7" s="1"/>
  <c r="N50" i="7" s="1"/>
  <c r="M34" i="7" a="1"/>
  <c r="M34" i="7" s="1"/>
  <c r="N34" i="7" s="1"/>
  <c r="M18" i="7" a="1"/>
  <c r="M18" i="7" s="1"/>
  <c r="N18" i="7" s="1"/>
  <c r="M2" i="7" a="1"/>
  <c r="M2" i="7" s="1"/>
  <c r="M93" i="7" a="1"/>
  <c r="M93" i="7" s="1"/>
  <c r="N93" i="7" s="1"/>
  <c r="M77" i="7" a="1"/>
  <c r="M77" i="7" s="1"/>
  <c r="N77" i="7" s="1"/>
  <c r="M61" i="7" a="1"/>
  <c r="M61" i="7" s="1"/>
  <c r="N61" i="7" s="1"/>
  <c r="M45" i="7" a="1"/>
  <c r="M45" i="7" s="1"/>
  <c r="N45" i="7" s="1"/>
  <c r="M29" i="7" a="1"/>
  <c r="M29" i="7" s="1"/>
  <c r="N29" i="7" s="1"/>
  <c r="M13" i="7" a="1"/>
  <c r="M13" i="7" s="1"/>
  <c r="N13" i="7" s="1"/>
  <c r="M75" i="7" a="1"/>
  <c r="M75" i="7" s="1"/>
  <c r="N75" i="7" s="1"/>
  <c r="M22" i="7" a="1"/>
  <c r="M22" i="7" s="1"/>
  <c r="N22" i="7" s="1"/>
  <c r="M81" i="7" a="1"/>
  <c r="M81" i="7" s="1"/>
  <c r="N81" i="7" s="1"/>
  <c r="M49" i="7" a="1"/>
  <c r="M49" i="7" s="1"/>
  <c r="N49" i="7" s="1"/>
  <c r="M17" i="7" a="1"/>
  <c r="M17" i="7" s="1"/>
  <c r="N17" i="7" s="1"/>
  <c r="M4" i="7" a="1"/>
  <c r="M4" i="7" s="1"/>
  <c r="N4" i="7" s="1"/>
  <c r="M83" i="7" a="1"/>
  <c r="M83" i="7" s="1"/>
  <c r="N83" i="7" s="1"/>
  <c r="M67" i="7" a="1"/>
  <c r="M67" i="7" s="1"/>
  <c r="N67" i="7" s="1"/>
  <c r="M51" i="7" a="1"/>
  <c r="M51" i="7" s="1"/>
  <c r="N51" i="7" s="1"/>
  <c r="M35" i="7" a="1"/>
  <c r="M35" i="7" s="1"/>
  <c r="N35" i="7" s="1"/>
  <c r="M19" i="7" a="1"/>
  <c r="M19" i="7" s="1"/>
  <c r="N19" i="7" s="1"/>
  <c r="M3" i="7" a="1"/>
  <c r="M3" i="7" s="1"/>
  <c r="N3" i="7" s="1"/>
  <c r="M78" i="7" a="1"/>
  <c r="M78" i="7" s="1"/>
  <c r="N78" i="7" s="1"/>
  <c r="M62" i="7" a="1"/>
  <c r="M62" i="7" s="1"/>
  <c r="N62" i="7" s="1"/>
  <c r="M46" i="7" a="1"/>
  <c r="M46" i="7" s="1"/>
  <c r="N46" i="7" s="1"/>
  <c r="M30" i="7" a="1"/>
  <c r="M30" i="7" s="1"/>
  <c r="N30" i="7" s="1"/>
  <c r="M14" i="7" a="1"/>
  <c r="M14" i="7" s="1"/>
  <c r="N14" i="7" s="1"/>
  <c r="M90" i="7" a="1"/>
  <c r="M90" i="7" s="1"/>
  <c r="N90" i="7" s="1"/>
  <c r="M89" i="7" a="1"/>
  <c r="M89" i="7" s="1"/>
  <c r="N89" i="7" s="1"/>
  <c r="M73" i="7" a="1"/>
  <c r="M73" i="7" s="1"/>
  <c r="N73" i="7" s="1"/>
  <c r="M57" i="7" a="1"/>
  <c r="M57" i="7" s="1"/>
  <c r="N57" i="7" s="1"/>
  <c r="M41" i="7" a="1"/>
  <c r="M41" i="7" s="1"/>
  <c r="N41" i="7" s="1"/>
  <c r="M25" i="7" a="1"/>
  <c r="M25" i="7" s="1"/>
  <c r="N25" i="7" s="1"/>
  <c r="M9" i="7" a="1"/>
  <c r="M9" i="7" s="1"/>
  <c r="N9" i="7" s="1"/>
  <c r="M95" i="7" a="1"/>
  <c r="M95" i="7" s="1"/>
  <c r="N95" i="7" s="1"/>
  <c r="M79" i="7" a="1"/>
  <c r="M79" i="7" s="1"/>
  <c r="N79" i="7" s="1"/>
  <c r="M63" i="7" a="1"/>
  <c r="M63" i="7" s="1"/>
  <c r="N63" i="7" s="1"/>
  <c r="M47" i="7" a="1"/>
  <c r="M47" i="7" s="1"/>
  <c r="N47" i="7" s="1"/>
  <c r="M31" i="7" a="1"/>
  <c r="M31" i="7" s="1"/>
  <c r="N31" i="7" s="1"/>
  <c r="M15" i="7" a="1"/>
  <c r="M15" i="7" s="1"/>
  <c r="N15" i="7" s="1"/>
  <c r="M94" i="7" a="1"/>
  <c r="M94" i="7" s="1"/>
  <c r="N94" i="7" s="1"/>
  <c r="M74" i="7" a="1"/>
  <c r="M74" i="7" s="1"/>
  <c r="N74" i="7" s="1"/>
  <c r="M58" i="7" a="1"/>
  <c r="M58" i="7" s="1"/>
  <c r="N58" i="7" s="1"/>
  <c r="M42" i="7" a="1"/>
  <c r="M42" i="7" s="1"/>
  <c r="N42" i="7" s="1"/>
  <c r="M26" i="7" a="1"/>
  <c r="M26" i="7" s="1"/>
  <c r="N26" i="7" s="1"/>
  <c r="M10" i="7" a="1"/>
  <c r="M10" i="7" s="1"/>
  <c r="N10" i="7" s="1"/>
  <c r="M85" i="7" a="1"/>
  <c r="M85" i="7" s="1"/>
  <c r="N85" i="7" s="1"/>
  <c r="M69" i="7" a="1"/>
  <c r="M69" i="7" s="1"/>
  <c r="N69" i="7" s="1"/>
  <c r="M53" i="7" a="1"/>
  <c r="M53" i="7" s="1"/>
  <c r="N53" i="7" s="1"/>
  <c r="M37" i="7" a="1"/>
  <c r="M37" i="7" s="1"/>
  <c r="N37" i="7" s="1"/>
  <c r="M21" i="7" a="1"/>
  <c r="M21" i="7" s="1"/>
  <c r="N21" i="7" s="1"/>
  <c r="M91" i="7" a="1"/>
  <c r="M91" i="7" s="1"/>
  <c r="N91" i="7" s="1"/>
  <c r="M59" i="7" a="1"/>
  <c r="M59" i="7" s="1"/>
  <c r="N59" i="7" s="1"/>
  <c r="M43" i="7" a="1"/>
  <c r="M43" i="7" s="1"/>
  <c r="N43" i="7" s="1"/>
  <c r="M27" i="7" a="1"/>
  <c r="M27" i="7" s="1"/>
  <c r="N27" i="7" s="1"/>
  <c r="M11" i="7" a="1"/>
  <c r="M11" i="7" s="1"/>
  <c r="N11" i="7" s="1"/>
  <c r="M86" i="7" a="1"/>
  <c r="M86" i="7" s="1"/>
  <c r="N86" i="7" s="1"/>
  <c r="M70" i="7" a="1"/>
  <c r="M70" i="7" s="1"/>
  <c r="N70" i="7" s="1"/>
  <c r="M54" i="7" a="1"/>
  <c r="M54" i="7" s="1"/>
  <c r="N54" i="7" s="1"/>
  <c r="M38" i="7" a="1"/>
  <c r="M38" i="7" s="1"/>
  <c r="N38" i="7" s="1"/>
  <c r="M6" i="7" a="1"/>
  <c r="M6" i="7" s="1"/>
  <c r="N6" i="7" s="1"/>
  <c r="M97" i="7" a="1"/>
  <c r="M97" i="7" s="1"/>
  <c r="N97" i="7" s="1"/>
  <c r="M65" i="7" a="1"/>
  <c r="M65" i="7" s="1"/>
  <c r="N65" i="7" s="1"/>
  <c r="M33" i="7" a="1"/>
  <c r="M33" i="7" s="1"/>
  <c r="N33" i="7" s="1"/>
  <c r="D53" i="1" l="1"/>
  <c r="E53" i="1" s="1"/>
  <c r="D57" i="1"/>
  <c r="E57" i="1" s="1"/>
  <c r="D40" i="1"/>
  <c r="E40" i="1" s="1"/>
  <c r="D48" i="1"/>
  <c r="E48" i="1" s="1"/>
  <c r="D36" i="1"/>
  <c r="E36" i="1" s="1"/>
  <c r="D30" i="1"/>
  <c r="D52" i="1"/>
  <c r="E52" i="1" s="1"/>
  <c r="N2" i="7"/>
  <c r="R2" i="7" s="1"/>
  <c r="D45" i="1"/>
  <c r="E45" i="1" s="1"/>
  <c r="D32" i="1"/>
  <c r="E32" i="1" s="1"/>
  <c r="D33" i="1"/>
  <c r="E33" i="1" s="1"/>
  <c r="D46" i="1"/>
  <c r="E46" i="1" s="1"/>
  <c r="D43" i="1"/>
  <c r="E43" i="1" s="1"/>
  <c r="D58" i="1"/>
  <c r="E58" i="1" s="1"/>
  <c r="D50" i="1"/>
  <c r="E50" i="1" s="1"/>
  <c r="D47" i="1"/>
  <c r="E47" i="1" s="1"/>
  <c r="D31" i="1"/>
  <c r="E31" i="1" s="1"/>
  <c r="D51" i="1"/>
  <c r="E51" i="1" s="1"/>
  <c r="D54" i="1"/>
  <c r="E54" i="1" s="1"/>
  <c r="D49" i="1"/>
  <c r="E49" i="1" s="1"/>
  <c r="D42" i="1"/>
  <c r="E42" i="1" s="1"/>
  <c r="D41" i="1"/>
  <c r="E41" i="1" s="1"/>
  <c r="D55" i="1"/>
  <c r="E55" i="1" s="1"/>
  <c r="D35" i="1"/>
  <c r="E35" i="1" s="1"/>
  <c r="D38" i="1"/>
  <c r="E38" i="1" s="1"/>
  <c r="D39" i="1"/>
  <c r="E39" i="1" s="1"/>
  <c r="D56" i="1"/>
  <c r="E56" i="1" s="1"/>
  <c r="D34" i="1"/>
  <c r="E34" i="1" s="1"/>
  <c r="D44" i="1"/>
  <c r="E44" i="1" s="1"/>
  <c r="D37" i="1"/>
  <c r="E37" i="1" s="1"/>
  <c r="E30" i="1" l="1"/>
  <c r="G1" i="11"/>
  <c r="G2" i="11"/>
  <c r="M23" i="11" l="1" a="1"/>
  <c r="M23" i="11" s="1"/>
  <c r="M40" i="11" a="1"/>
  <c r="M40" i="11" s="1"/>
  <c r="M56" i="11" a="1"/>
  <c r="M56" i="11" s="1"/>
  <c r="N56" i="11" s="1"/>
  <c r="M72" i="11" a="1"/>
  <c r="M72" i="11" s="1"/>
  <c r="N72" i="11" s="1"/>
  <c r="M88" i="11" a="1"/>
  <c r="M88" i="11" s="1"/>
  <c r="N88" i="11" s="1"/>
  <c r="M104" i="11" a="1"/>
  <c r="M104" i="11" s="1"/>
  <c r="N104" i="11" s="1"/>
  <c r="M9" i="11" a="1"/>
  <c r="M9" i="11" s="1"/>
  <c r="M27" i="11" a="1"/>
  <c r="M27" i="11" s="1"/>
  <c r="M43" i="11" a="1"/>
  <c r="M43" i="11" s="1"/>
  <c r="N43" i="11" s="1"/>
  <c r="M59" i="11" a="1"/>
  <c r="M59" i="11" s="1"/>
  <c r="M75" i="11" a="1"/>
  <c r="M75" i="11" s="1"/>
  <c r="M91" i="11" a="1"/>
  <c r="M91" i="11" s="1"/>
  <c r="N91" i="11" s="1"/>
  <c r="M107" i="11" a="1"/>
  <c r="M107" i="11" s="1"/>
  <c r="N107" i="11" s="1"/>
  <c r="M16" i="11" a="1"/>
  <c r="M16" i="11" s="1"/>
  <c r="M30" i="11" a="1"/>
  <c r="M30" i="11" s="1"/>
  <c r="M46" i="11" a="1"/>
  <c r="M46" i="11" s="1"/>
  <c r="N46" i="11" s="1"/>
  <c r="M62" i="11" a="1"/>
  <c r="M62" i="11" s="1"/>
  <c r="N62" i="11" s="1"/>
  <c r="M78" i="11" a="1"/>
  <c r="M78" i="11" s="1"/>
  <c r="N78" i="11" s="1"/>
  <c r="M94" i="11" a="1"/>
  <c r="M94" i="11" s="1"/>
  <c r="N94" i="11" s="1"/>
  <c r="M2" i="11" a="1"/>
  <c r="M2" i="11" s="1"/>
  <c r="D30" i="9" s="1"/>
  <c r="M20" i="11" a="1"/>
  <c r="M20" i="11" s="1"/>
  <c r="M81" i="11" a="1"/>
  <c r="M81" i="11" s="1"/>
  <c r="N81" i="11" s="1"/>
  <c r="M33" i="11" a="1"/>
  <c r="M33" i="11" s="1"/>
  <c r="N33" i="11" s="1"/>
  <c r="M97" i="11" a="1"/>
  <c r="M97" i="11" s="1"/>
  <c r="N97" i="11" s="1"/>
  <c r="H2" i="11"/>
  <c r="M49" i="11" a="1"/>
  <c r="M49" i="11" s="1"/>
  <c r="N49" i="11" s="1"/>
  <c r="M65" i="11" a="1"/>
  <c r="M65" i="11" s="1"/>
  <c r="N65" i="11" s="1"/>
  <c r="M103" i="11" a="1"/>
  <c r="M103" i="11" s="1"/>
  <c r="N103" i="11" s="1"/>
  <c r="M87" i="11" a="1"/>
  <c r="M87" i="11" s="1"/>
  <c r="N87" i="11" s="1"/>
  <c r="M71" i="11" a="1"/>
  <c r="M71" i="11" s="1"/>
  <c r="N71" i="11" s="1"/>
  <c r="M55" i="11" a="1"/>
  <c r="M55" i="11" s="1"/>
  <c r="N55" i="11" s="1"/>
  <c r="M39" i="11" a="1"/>
  <c r="M39" i="11" s="1"/>
  <c r="N39" i="11" s="1"/>
  <c r="M22" i="11" a="1"/>
  <c r="M22" i="11" s="1"/>
  <c r="M8" i="11" a="1"/>
  <c r="M8" i="11" s="1"/>
  <c r="M96" i="11" a="1"/>
  <c r="M96" i="11" s="1"/>
  <c r="N96" i="11" s="1"/>
  <c r="M80" i="11" a="1"/>
  <c r="M80" i="11" s="1"/>
  <c r="N80" i="11" s="1"/>
  <c r="M64" i="11" a="1"/>
  <c r="M64" i="11" s="1"/>
  <c r="N64" i="11" s="1"/>
  <c r="M48" i="11" a="1"/>
  <c r="M48" i="11" s="1"/>
  <c r="N48" i="11" s="1"/>
  <c r="M32" i="11" a="1"/>
  <c r="M32" i="11" s="1"/>
  <c r="N32" i="11" s="1"/>
  <c r="M14" i="11" a="1"/>
  <c r="M14" i="11" s="1"/>
  <c r="M108" i="11" a="1"/>
  <c r="M108" i="11" s="1"/>
  <c r="N108" i="11" s="1"/>
  <c r="M92" i="11" a="1"/>
  <c r="M92" i="11" s="1"/>
  <c r="N92" i="11" s="1"/>
  <c r="M76" i="11" a="1"/>
  <c r="M76" i="11" s="1"/>
  <c r="N76" i="11" s="1"/>
  <c r="M60" i="11" a="1"/>
  <c r="M60" i="11" s="1"/>
  <c r="N60" i="11" s="1"/>
  <c r="M44" i="11" a="1"/>
  <c r="M44" i="11" s="1"/>
  <c r="N44" i="11" s="1"/>
  <c r="M28" i="11" a="1"/>
  <c r="M28" i="11" s="1"/>
  <c r="M10" i="11" a="1"/>
  <c r="M10" i="11" s="1"/>
  <c r="M41" i="11" a="1"/>
  <c r="M41" i="11" s="1"/>
  <c r="N41" i="11" s="1"/>
  <c r="M69" i="11" a="1"/>
  <c r="M69" i="11" s="1"/>
  <c r="N69" i="11" s="1"/>
  <c r="M37" i="11" a="1"/>
  <c r="M37" i="11" s="1"/>
  <c r="N37" i="11" s="1"/>
  <c r="M6" i="11" a="1"/>
  <c r="M6" i="11" s="1"/>
  <c r="M109" i="11" a="1"/>
  <c r="M109" i="11" s="1"/>
  <c r="N109" i="11" s="1"/>
  <c r="M77" i="11" a="1"/>
  <c r="M77" i="11" s="1"/>
  <c r="N77" i="11" s="1"/>
  <c r="M45" i="11" a="1"/>
  <c r="M45" i="11" s="1"/>
  <c r="N45" i="11" s="1"/>
  <c r="M29" i="11" a="1"/>
  <c r="M29" i="11" s="1"/>
  <c r="M15" i="11" a="1"/>
  <c r="M15" i="11" s="1"/>
  <c r="M102" i="11" a="1"/>
  <c r="M102" i="11" s="1"/>
  <c r="N102" i="11" s="1"/>
  <c r="M86" i="11" a="1"/>
  <c r="M86" i="11" s="1"/>
  <c r="N86" i="11" s="1"/>
  <c r="M70" i="11" a="1"/>
  <c r="M70" i="11" s="1"/>
  <c r="N70" i="11" s="1"/>
  <c r="M54" i="11" a="1"/>
  <c r="M54" i="11" s="1"/>
  <c r="N54" i="11" s="1"/>
  <c r="M38" i="11" a="1"/>
  <c r="M38" i="11" s="1"/>
  <c r="N38" i="11" s="1"/>
  <c r="M21" i="11" a="1"/>
  <c r="M21" i="11" s="1"/>
  <c r="M7" i="11" a="1"/>
  <c r="M7" i="11" s="1"/>
  <c r="M82" i="11" a="1"/>
  <c r="M82" i="11" s="1"/>
  <c r="N82" i="11" s="1"/>
  <c r="M66" i="11" a="1"/>
  <c r="M66" i="11" s="1"/>
  <c r="N66" i="11" s="1"/>
  <c r="M34" i="11" a="1"/>
  <c r="M34" i="11" s="1"/>
  <c r="N34" i="11" s="1"/>
  <c r="M90" i="11" a="1"/>
  <c r="M90" i="11" s="1"/>
  <c r="N90" i="11" s="1"/>
  <c r="M58" i="11" a="1"/>
  <c r="M58" i="11" s="1"/>
  <c r="N58" i="11" s="1"/>
  <c r="M42" i="11" a="1"/>
  <c r="M42" i="11" s="1"/>
  <c r="N42" i="11" s="1"/>
  <c r="M99" i="11" a="1"/>
  <c r="M99" i="11" s="1"/>
  <c r="N99" i="11" s="1"/>
  <c r="M83" i="11" a="1"/>
  <c r="M83" i="11" s="1"/>
  <c r="N83" i="11" s="1"/>
  <c r="M51" i="11" a="1"/>
  <c r="M51" i="11" s="1"/>
  <c r="N51" i="11" s="1"/>
  <c r="M18" i="11" a="1"/>
  <c r="M18" i="11" s="1"/>
  <c r="M95" i="11" a="1"/>
  <c r="M95" i="11" s="1"/>
  <c r="N95" i="11" s="1"/>
  <c r="M63" i="11" a="1"/>
  <c r="M63" i="11" s="1"/>
  <c r="N63" i="11" s="1"/>
  <c r="M13" i="11" a="1"/>
  <c r="M13" i="11" s="1"/>
  <c r="M5" i="11" a="1"/>
  <c r="M5" i="11" s="1"/>
  <c r="M100" i="11" a="1"/>
  <c r="M100" i="11" s="1"/>
  <c r="N100" i="11" s="1"/>
  <c r="M84" i="11" a="1"/>
  <c r="M84" i="11" s="1"/>
  <c r="N84" i="11" s="1"/>
  <c r="M68" i="11" a="1"/>
  <c r="M68" i="11" s="1"/>
  <c r="N68" i="11" s="1"/>
  <c r="M52" i="11" a="1"/>
  <c r="M52" i="11" s="1"/>
  <c r="N52" i="11" s="1"/>
  <c r="M36" i="11" a="1"/>
  <c r="M36" i="11" s="1"/>
  <c r="N36" i="11" s="1"/>
  <c r="M19" i="11" a="1"/>
  <c r="M19" i="11" s="1"/>
  <c r="M105" i="11" a="1"/>
  <c r="M105" i="11" s="1"/>
  <c r="N105" i="11" s="1"/>
  <c r="M89" i="11" a="1"/>
  <c r="M89" i="11" s="1"/>
  <c r="N89" i="11" s="1"/>
  <c r="M73" i="11" a="1"/>
  <c r="M73" i="11" s="1"/>
  <c r="N73" i="11" s="1"/>
  <c r="M57" i="11" a="1"/>
  <c r="M57" i="11" s="1"/>
  <c r="N57" i="11" s="1"/>
  <c r="M25" i="11" a="1"/>
  <c r="M25" i="11" s="1"/>
  <c r="M11" i="11" a="1"/>
  <c r="M11" i="11" s="1"/>
  <c r="M101" i="11" a="1"/>
  <c r="M101" i="11" s="1"/>
  <c r="N101" i="11" s="1"/>
  <c r="M85" i="11" a="1"/>
  <c r="M85" i="11" s="1"/>
  <c r="N85" i="11" s="1"/>
  <c r="M53" i="11" a="1"/>
  <c r="M53" i="11" s="1"/>
  <c r="N53" i="11" s="1"/>
  <c r="M24" i="11" a="1"/>
  <c r="M24" i="11" s="1"/>
  <c r="M93" i="11" a="1"/>
  <c r="M93" i="11" s="1"/>
  <c r="N93" i="11" s="1"/>
  <c r="M61" i="11" a="1"/>
  <c r="M61" i="11" s="1"/>
  <c r="N61" i="11" s="1"/>
  <c r="M98" i="11" a="1"/>
  <c r="M98" i="11" s="1"/>
  <c r="N98" i="11" s="1"/>
  <c r="M50" i="11" a="1"/>
  <c r="M50" i="11" s="1"/>
  <c r="N50" i="11" s="1"/>
  <c r="M17" i="11" a="1"/>
  <c r="M17" i="11" s="1"/>
  <c r="M106" i="11" a="1"/>
  <c r="M106" i="11" s="1"/>
  <c r="N106" i="11" s="1"/>
  <c r="M74" i="11" a="1"/>
  <c r="M74" i="11" s="1"/>
  <c r="N74" i="11" s="1"/>
  <c r="M26" i="11" a="1"/>
  <c r="M26" i="11" s="1"/>
  <c r="M12" i="11" a="1"/>
  <c r="M12" i="11" s="1"/>
  <c r="M67" i="11" a="1"/>
  <c r="M67" i="11" s="1"/>
  <c r="N67" i="11" s="1"/>
  <c r="M35" i="11" a="1"/>
  <c r="M35" i="11" s="1"/>
  <c r="N35" i="11" s="1"/>
  <c r="M4" i="11" a="1"/>
  <c r="M4" i="11" s="1"/>
  <c r="M79" i="11" a="1"/>
  <c r="M79" i="11" s="1"/>
  <c r="N79" i="11" s="1"/>
  <c r="M47" i="11" a="1"/>
  <c r="M47" i="11" s="1"/>
  <c r="N47" i="11" s="1"/>
  <c r="M31" i="11" a="1"/>
  <c r="M31" i="11" s="1"/>
  <c r="N31" i="11" s="1"/>
  <c r="M3" i="11" a="1"/>
  <c r="M3" i="11" s="1"/>
  <c r="N59" i="11"/>
  <c r="N75" i="11"/>
  <c r="N40" i="11"/>
  <c r="N7" i="11" l="1"/>
  <c r="N6" i="11"/>
  <c r="N3" i="11"/>
  <c r="N4" i="11"/>
  <c r="N5" i="11"/>
  <c r="N23" i="11"/>
  <c r="D51" i="9"/>
  <c r="E51" i="9" s="1"/>
  <c r="N21" i="11"/>
  <c r="D49" i="9"/>
  <c r="E49" i="9" s="1"/>
  <c r="N24" i="11"/>
  <c r="D52" i="9"/>
  <c r="E52" i="9" s="1"/>
  <c r="N17" i="11"/>
  <c r="D45" i="9"/>
  <c r="E45" i="9" s="1"/>
  <c r="N14" i="11"/>
  <c r="D42" i="9"/>
  <c r="N29" i="11"/>
  <c r="D57" i="9"/>
  <c r="E57" i="9" s="1"/>
  <c r="N16" i="11"/>
  <c r="D44" i="9"/>
  <c r="E44" i="9" s="1"/>
  <c r="N15" i="11"/>
  <c r="D43" i="9"/>
  <c r="E43" i="9" s="1"/>
  <c r="N28" i="11"/>
  <c r="D56" i="9"/>
  <c r="E56" i="9" s="1"/>
  <c r="N12" i="11"/>
  <c r="D40" i="9"/>
  <c r="N27" i="11"/>
  <c r="D55" i="9"/>
  <c r="E55" i="9" s="1"/>
  <c r="N11" i="11"/>
  <c r="D39" i="9"/>
  <c r="N18" i="11"/>
  <c r="D46" i="9"/>
  <c r="E46" i="9" s="1"/>
  <c r="N30" i="11"/>
  <c r="D58" i="9"/>
  <c r="E58" i="9" s="1"/>
  <c r="N13" i="11"/>
  <c r="D41" i="9"/>
  <c r="N8" i="11"/>
  <c r="D36" i="9"/>
  <c r="N26" i="11"/>
  <c r="D54" i="9"/>
  <c r="E54" i="9" s="1"/>
  <c r="N10" i="11"/>
  <c r="D38" i="9"/>
  <c r="N25" i="11"/>
  <c r="D53" i="9"/>
  <c r="E53" i="9" s="1"/>
  <c r="N9" i="11"/>
  <c r="D37" i="9"/>
  <c r="N22" i="11"/>
  <c r="D50" i="9"/>
  <c r="E50" i="9" s="1"/>
  <c r="N20" i="11"/>
  <c r="D48" i="9"/>
  <c r="E48" i="9" s="1"/>
  <c r="N19" i="11"/>
  <c r="D47" i="9"/>
  <c r="E47" i="9" s="1"/>
  <c r="N2" i="11"/>
  <c r="D33" i="9"/>
  <c r="D31" i="9"/>
  <c r="D34" i="9"/>
  <c r="E34" i="9" s="1"/>
  <c r="D35" i="9"/>
  <c r="E35" i="9" s="1"/>
  <c r="D32" i="9"/>
  <c r="E30" i="9" l="1"/>
  <c r="E31" i="9"/>
  <c r="E33" i="9"/>
  <c r="E32" i="9"/>
  <c r="E38" i="9"/>
  <c r="E39" i="9"/>
  <c r="E40" i="9"/>
  <c r="E41" i="9"/>
  <c r="E42" i="9"/>
  <c r="E37" i="9"/>
  <c r="E36" i="9"/>
</calcChain>
</file>

<file path=xl/comments1.xml><?xml version="1.0" encoding="utf-8"?>
<comments xmlns="http://schemas.openxmlformats.org/spreadsheetml/2006/main">
  <authors>
    <author>tc={03F61D6F-8FE7-4E7F-89C6-C42205950D27}</author>
    <author>tc={9E4B19C9-4C71-4A01-A981-D68629AE3C45}</author>
    <author>tc={95599DD1-E27C-44DF-91D1-F1EC0B6F6CDB}</author>
    <author>tc={FCC62712-E495-40F5-8A19-01ECBC605CDA}</author>
    <author>tc={288E8FC3-12D7-41D5-85D6-844106E1DD26}</author>
    <author>tc={B93ACD1D-A333-4BAD-966B-4395F6F77FEE}</author>
    <author>tc={AEBC02E5-1B48-46BA-892F-E44D824A586A}</author>
    <author>tc={F6C4DF3F-2B25-4E40-85B8-2CF3194F5E67}</author>
    <author>tc={361C0FCD-8B38-41C2-8460-9CC7711ED2C1}</author>
    <author>tc={07A63FBE-C64A-4309-911B-6BCC61724102}</author>
    <author>tc={5F723FEE-3CEA-4BCE-94E2-AF0A4A2DA1B1}</author>
    <author>tc={D7F85DDE-D6B9-4E64-876D-0CA14902D373}</author>
    <author>tc={6611F75F-6869-43DA-B384-B5AD9C4E55E5}</author>
    <author>tc={C5115B25-160F-4458-AB2D-BDB67CBC269A}</author>
    <author>tc={916E310C-768D-48B2-944E-C661E40B3DFB}</author>
    <author>tc={B6C28B42-F99F-40BA-B55A-8A7F7A1E8C67}</author>
    <author>tc={1A7CC39B-F327-4750-8A85-C7BF96C59E9D}</author>
    <author>tc={148A8D29-C017-4F78-891D-3D160AEEE0DE}</author>
    <author>tc={F2D23D45-AE84-4BA4-A486-5F30D1FB5C84}</author>
    <author>tc={08D34BC7-5B44-43CD-8D89-56524D189723}</author>
    <author>tc={4BEF5A42-E301-44EE-8A6E-58BB8ACAB86E}</author>
    <author>tc={3A005EA9-710B-4DB8-A726-1FCA93A89782}</author>
    <author>tc={D81E7A9B-0219-46E7-913E-85D4529AF529}</author>
    <author>tc={7C68333A-431C-4A93-A39C-E3318DCA1DF4}</author>
    <author>tc={9F276AB9-9D02-42B4-8CC2-7F188F08867B}</author>
    <author>tc={1E2E8D90-C325-42A6-806C-52609E1C5662}</author>
    <author>tc={331AFFC2-E042-499A-8B4F-47E29C8A2CF0}</author>
    <author>tc={4C62DBE2-4F47-4D9C-BD6D-D2FF4B157787}</author>
    <author>tc={52094DC9-991B-44C0-8A3C-0E33EF9ADAE2}</author>
    <author>tc={843EDCA4-D1A5-45E4-8D68-8725B22540CA}</author>
    <author>tc={A059C81F-4588-4699-89D2-40386A4A37D0}</author>
    <author>tc={1FE09CA5-ED30-4753-BAEA-EB3A22F2349D}</author>
    <author>tc={25FAD473-087A-4FA8-9CEB-2B2F563AF41E}</author>
    <author>tc={6C91F177-D51D-444C-B118-05195FCD8DAA}</author>
    <author>tc={88BA5BE7-2495-4A76-907D-F5B51AE54C15}</author>
    <author>tc={5E1002E9-C652-4726-A6C1-0356E5D0D52B}</author>
    <author>tc={9AA3A9F2-CA29-4A8A-A29E-6ED155352CD3}</author>
    <author>tc={0AF6EA87-2619-4F61-8F21-256B2979B536}</author>
    <author>tc={63160EF8-267C-4E25-B288-A34B4CBF513B}</author>
    <author>tc={7CD1673A-CB21-4F71-B93C-D44C37A7F544}</author>
    <author>tc={6A911193-38BE-4E25-8197-3E78F854E998}</author>
    <author>tc={BC6B7B70-0620-4A89-918F-148B8DFA6AF1}</author>
    <author>tc={6A5BA4F5-626F-498D-AB5F-C689B49080E9}</author>
    <author>tc={4BAF342C-B21C-4ADA-BEB5-A4CA7E9A0258}</author>
    <author>tc={0C138D2C-8C91-4273-8B32-6A101D485158}</author>
    <author>tc={8E6A0D3E-2DF5-4FCE-A2A5-7F8385AE769B}</author>
    <author>tc={ED80D203-2D4F-41F0-8023-774AFCF1B1BD}</author>
    <author>tc={8AA735C3-1932-49CC-9338-5F080D2CB23C}</author>
    <author>tc={9805F5FC-35AC-46E9-83F4-5F304EC4DFE2}</author>
    <author>tc={A23A2783-DFE7-4259-B054-422D807CD14C}</author>
    <author>tc={BDF9B5B2-5761-4C0D-B170-F54B91DA8F84}</author>
    <author>tc={474D1623-1A7F-4529-8888-6EC68C2CE46A}</author>
    <author>tc={B02BC1A1-28A3-4ABA-BD1D-DBE482CC7A8D}</author>
    <author>tc={8E1A237B-FFF1-4C0E-AC10-A45BEB4E63F5}</author>
    <author>tc={57FEDF16-D3FF-4D1A-89A2-095DD246CD3B}</author>
    <author>tc={6EA80127-C4CC-403C-B638-D840FD6847B4}</author>
    <author>tc={7F86316F-82A7-41DA-8A3E-808515C91F1B}</author>
    <author>tc={2D55870D-FF20-43FF-B21C-68BA3CF4A019}</author>
    <author>tc={645301E1-8422-4AF4-95AC-3D8348DE5C3D}</author>
    <author>tc={EFADA756-674A-43E0-B13A-EC5DE81E4E07}</author>
    <author>tc={791FB354-550E-4A5A-81BD-4D40C70A6EA7}</author>
    <author>tc={E0FE7DAA-CF03-46B0-A797-8A79E65F1053}</author>
    <author>tc={8A44BC34-CC99-425E-99D1-AF506F655950}</author>
    <author>tc={DB4D4CAE-C7B8-4973-AADD-0AD9253B46BB}</author>
    <author>tc={D2D4D23D-B270-45FA-9DE4-BB8DFED333D4}</author>
    <author>tc={BE201F3E-629C-430B-BCF0-B3E066DA47CC}</author>
    <author>tc={369A709E-84E0-4A85-8F6D-55B99F796A2C}</author>
    <author>tc={2B659F21-C357-4149-B77F-A49989D2C34C}</author>
    <author>tc={386CC7F4-5594-47BB-A2BF-D72B4937E000}</author>
    <author>tc={E4D77AB4-17EB-4572-9278-9BFDEBBFDDED}</author>
    <author>tc={5C1F6980-14CA-4D78-9BC1-BF78079951E4}</author>
    <author>tc={F6076035-B237-4B0F-BD89-10BA31CB1169}</author>
    <author>tc={A638C988-12E7-4B49-B88E-25B6F626D988}</author>
    <author>tc={81871B4B-65BD-4BE4-8479-86B8F8137CA4}</author>
    <author>tc={223978AF-3F8F-4A9C-96B3-C529275A911D}</author>
    <author>tc={A1C4ACCB-0924-44CB-88FC-05FE2392C490}</author>
    <author>tc={838B3208-7341-4D64-BFAE-4E0B8202CF3F}</author>
    <author>tc={CF71CF3C-2F91-487C-AF4E-89466999FD0A}</author>
    <author>tc={32252BBC-3B0C-4480-B94B-418EC28E929C}</author>
    <author>tc={59C51C18-D4FF-4331-BFB9-A332916F4603}</author>
    <author>tc={873225C6-1512-43DA-86AD-0880037BD808}</author>
  </authors>
  <commentList>
    <comment ref="D9"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9" authorId="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9" authorId="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9" authorId="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9" authorId="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9" authorId="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9" authorId="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9" authorId="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9" authorId="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0" authorId="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0" authorId="1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0" authorId="1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0" authorId="1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0" authorId="1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0" authorId="1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0" authorId="1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0" authorId="1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0" authorId="1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1" authorId="1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1" authorId="1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1" authorId="2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1" authorId="2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1" authorId="2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1" authorId="2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1" authorId="2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1" authorId="2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1" authorId="2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2" authorId="2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2" authorId="2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2" authorId="2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2" authorId="3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2" authorId="3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2" authorId="3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2" authorId="3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2" authorId="3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2" authorId="3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3" authorId="3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3" authorId="3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3" authorId="3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3" authorId="3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3" authorId="4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3" authorId="4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3" authorId="4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3" authorId="4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3" authorId="4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4" authorId="4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4" authorId="4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4" authorId="4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4" authorId="4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4" authorId="4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4" authorId="5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4" authorId="5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4" authorId="5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4" authorId="5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5" authorId="5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5" authorId="5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5" authorId="5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5" authorId="5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5" authorId="5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5" authorId="5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5" authorId="6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5" authorId="6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5" authorId="6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6" authorId="6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6" authorId="6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6" authorId="6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6" authorId="6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6" authorId="6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6" authorId="6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6" authorId="6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6" authorId="7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6" authorId="7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7" authorId="7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7" authorId="7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7" authorId="7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7" authorId="7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7" authorId="7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7" authorId="7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7" authorId="7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7" authorId="7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7" authorId="8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List>
</comments>
</file>

<file path=xl/comments2.xml><?xml version="1.0" encoding="utf-8"?>
<comments xmlns="http://schemas.openxmlformats.org/spreadsheetml/2006/main">
  <authors>
    <author>tc={B18C7CB4-452D-48DE-B44A-8C93CCC3DA30}</author>
    <author>tc={B0F60615-7136-4E28-85B3-B5FDB1C3F743}</author>
    <author>tc={CC6EEBAB-AEEC-4087-A0E8-671839E46F87}</author>
    <author>tc={3CE8CAD2-D658-4B40-BAF7-A26FB7875677}</author>
    <author>tc={5341CD97-2ABF-42AB-8114-E36809810418}</author>
    <author>tc={A7B25D3F-31C3-436D-B32B-671225556536}</author>
    <author>tc={296504B7-AA3A-4ACB-A455-6D16673871B4}</author>
    <author>tc={83890E07-4426-46B4-A6A6-7CB1FE58A5EA}</author>
    <author>tc={7174FB9C-E720-4A12-B3DC-29E4DABFA60C}</author>
    <author>tc={F7C718D5-8BB6-417C-9CE0-A218FC4CC9F4}</author>
    <author>tc={E1511439-2081-4068-8908-C0685B430864}</author>
    <author>tc={242E7E1B-80AF-4111-977F-A9702AE4DC8D}</author>
    <author>tc={C4FCFCEE-C5FB-41C6-861E-FCD10686266F}</author>
    <author>tc={7353D34D-998E-4009-A613-687CF7582804}</author>
    <author>tc={EF915444-E794-41BF-A4CF-404F5C75EBD4}</author>
    <author>tc={3B6B5FFF-363E-46C9-BF0D-DB5CA3745784}</author>
    <author>tc={16B7356A-EF80-4AA5-8BF2-D488D84F56AD}</author>
    <author>tc={3CF5C26C-D30E-48AB-9642-E3CB5E035C9A}</author>
    <author>tc={B83A998F-3100-4AAF-AE96-6A158E9DCB06}</author>
    <author>tc={654FEE51-2766-45B5-AC3C-875A25C77164}</author>
    <author>tc={073BF45B-3FCE-4031-8198-120208E1861D}</author>
    <author>tc={861807C0-2CFF-41B0-895E-EC187FA49EA9}</author>
    <author>tc={274E3D5A-8D10-458C-841A-F2D909BF543F}</author>
    <author>tc={6C994633-623F-4805-8579-2EE37449CA2E}</author>
    <author>tc={0748FB16-9DD7-4DD0-A1F7-7BCD0F268590}</author>
    <author>tc={D688CF7B-177F-4D58-96E4-83B8D1A85E74}</author>
    <author>tc={C84FA80E-AB0A-4D4B-980D-7DB32120525B}</author>
    <author>tc={712E4CC4-2CFF-4192-8FD3-1B835311BD9D}</author>
    <author>tc={E36C9211-85E9-4B3E-B710-A7348A813361}</author>
    <author>tc={BC5F9E95-54C7-4053-BD4C-7D86EFCFEB55}</author>
    <author>tc={BC3C6FCD-3F8C-4F5E-A4C8-811CCC319642}</author>
    <author>tc={AEA2472C-9119-4155-87A4-937107539520}</author>
    <author>tc={CAF167F1-6248-4DE4-BDC2-DB2D7087FED6}</author>
    <author>tc={2866521A-0950-4367-A423-389C0901F35A}</author>
    <author>tc={E796A3F3-EDC8-49A8-8B54-5F4B197F7DE3}</author>
    <author>tc={5B91EA25-A5D8-41EC-9E55-E99C95E4F672}</author>
    <author>tc={18F93213-884A-4093-8DF2-B7678AEDE3DF}</author>
    <author>tc={0CDF74B5-B259-4DEA-87B2-4F7BAD058DB1}</author>
    <author>tc={A0C38AA5-0A76-467C-896F-4A4B758DB354}</author>
    <author>tc={BE9C875D-47E8-4CC9-93B9-2B9B205D1992}</author>
    <author>tc={EE7B4BED-6F80-4155-85E5-B6C320377AED}</author>
    <author>tc={4FCF9ED4-98EB-428C-BDD3-BAE1ED0CBB35}</author>
    <author>tc={C6D169B1-970E-4C49-82B3-5E726C007889}</author>
    <author>tc={1ACBC35F-F199-4AD6-9E06-2CE3DA306374}</author>
    <author>tc={8851C853-91C5-4A7D-A753-E28ACC97AAAC}</author>
    <author>tc={ADA871F4-4FE4-4DF4-9663-F7C643D40A55}</author>
    <author>tc={F868AB10-EB8D-4D9F-ACBF-06CE2878341B}</author>
    <author>tc={728D08E1-55D6-44F3-A8FF-3E0FA239F27D}</author>
    <author>tc={812D6EF3-8EDF-479D-84E4-9070D268CEA9}</author>
    <author>tc={38C82877-C867-4D84-8BD9-2087D084C69F}</author>
    <author>tc={A0BCACFA-D4DA-4FCE-BBF4-14B495B3B893}</author>
    <author>tc={CD77B1CA-92C4-484A-81D6-F5C6931727A8}</author>
    <author>tc={C75F2F3B-D300-4B90-B7D4-1631D7D6BA08}</author>
    <author>tc={125FA3AF-1EA9-4E4E-B91E-D682450B471E}</author>
    <author>tc={12546FF8-75E2-4BB2-8554-BD5E3AD9987E}</author>
    <author>tc={541EE0B1-B993-46E0-A123-8E3F3BBD9DAF}</author>
    <author>tc={1F60A268-2051-4A03-8851-75C5718963B3}</author>
    <author>tc={B2F5F41C-C4EE-47B5-AB74-6819AC43EDBB}</author>
    <author>tc={1BEEDCFB-4F67-450D-A3A8-13ABB51AAF73}</author>
    <author>tc={C5B7658A-4080-49F0-9D27-BDF41F59535F}</author>
    <author>tc={B055A0A3-58C5-465C-AF6D-1CF2E83D4D58}</author>
    <author>tc={DA2295FA-D453-48F8-9767-951C8E1EE8E2}</author>
    <author>tc={62083A14-D0B8-403C-B4C4-FAF56A2E6C71}</author>
    <author>tc={CE168586-B41A-4B54-84E5-04BEA43863BA}</author>
    <author>tc={7B84CB63-33D4-40B5-B43D-E580B27AC597}</author>
    <author>tc={34B6D49D-8C47-4426-803D-349474E60549}</author>
    <author>tc={5C456A15-1F86-499C-8C62-742DBB98CAE3}</author>
    <author>tc={2019423C-E4DF-4FF2-BF28-7264B1589B58}</author>
    <author>tc={4D287506-2B31-4F93-A915-59849CE50397}</author>
    <author>tc={98304599-3EFE-46F9-A4AF-027F67E04E6E}</author>
    <author>tc={AA76EFE0-5CD1-40E6-9771-C629B3AA84C9}</author>
    <author>tc={E6641EA6-4734-4451-A38D-3E48C0315CFC}</author>
    <author>tc={26D1F1F1-9AFB-4CA8-9D00-225C9D12824B}</author>
    <author>tc={86FFDECC-BEBF-411E-AD52-C0EAB5F2935C}</author>
    <author>tc={984A3C2E-D7B8-45F6-846D-DF45180149C4}</author>
    <author>tc={5937BAB4-60AC-4088-B2DE-A939295D8189}</author>
    <author>tc={8C2BAD07-E83D-4802-96B9-CD3991255212}</author>
    <author>tc={8B35972E-8A60-4AD6-BEAE-D7FA3A049A42}</author>
    <author>tc={45F9E239-1CBA-4C2F-A362-145CBC9D042B}</author>
    <author>tc={9E1D57E0-8D6D-40F6-9AD9-9A65BE820731}</author>
    <author>tc={7B46150E-7BE6-495F-A51E-7843828767D3}</author>
  </authors>
  <commentList>
    <comment ref="D9"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9" authorId="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9" authorId="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9" authorId="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9" authorId="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9" authorId="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9" authorId="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9" authorId="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9" authorId="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0" authorId="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0" authorId="1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0" authorId="1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0" authorId="1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0" authorId="1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0" authorId="1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0" authorId="1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0" authorId="1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0" authorId="1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1" authorId="1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1" authorId="1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1" authorId="2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1" authorId="2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1" authorId="2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1" authorId="2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1" authorId="2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1" authorId="2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1" authorId="2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2" authorId="2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2" authorId="2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2" authorId="2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2" authorId="3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2" authorId="3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2" authorId="3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2" authorId="3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2" authorId="3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2" authorId="3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3" authorId="3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3" authorId="3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3" authorId="3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3" authorId="3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3" authorId="4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3" authorId="4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3" authorId="4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3" authorId="4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3" authorId="4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4" authorId="4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4" authorId="4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4" authorId="4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4" authorId="4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4" authorId="4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4" authorId="5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4" authorId="5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4" authorId="5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4" authorId="5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5" authorId="5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5" authorId="5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5" authorId="5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5" authorId="5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5" authorId="5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5" authorId="5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5" authorId="6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5" authorId="6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5" authorId="6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6" authorId="6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6" authorId="6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6" authorId="6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6" authorId="6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6" authorId="6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6" authorId="6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6" authorId="6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6" authorId="7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6" authorId="7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7" authorId="7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7" authorId="7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7" authorId="7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7" authorId="7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7" authorId="7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7" authorId="7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7" authorId="7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7" authorId="7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7" authorId="8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List>
</comments>
</file>

<file path=xl/comments3.xml><?xml version="1.0" encoding="utf-8"?>
<comments xmlns="http://schemas.openxmlformats.org/spreadsheetml/2006/main">
  <authors>
    <author>tc={ACE8B809-8F08-4F4F-92F0-484FEA0EAEFC}</author>
    <author>tc={FAEDD324-6FFA-4414-80E2-68C39E35D858}</author>
    <author>tc={4D093C6D-9B25-4208-A34D-ADE02EB3B20F}</author>
    <author>tc={AE559A34-8EB2-4C40-9EED-0E8918D88AF5}</author>
    <author>tc={624CC77D-B064-460F-9569-CEB008E886A2}</author>
    <author>tc={58F07AE7-E6B9-4508-B28F-15130F06483C}</author>
    <author>tc={6D90412C-1C52-4432-8338-6ED48B81088F}</author>
    <author>tc={57BC87DB-204E-4BC3-B0FD-B4B70D5C5A47}</author>
    <author>tc={EE86B19D-495F-4619-8F55-C12C56B3FCDB}</author>
    <author>tc={4F94DFA6-4069-4092-AF6C-8B0F64141688}</author>
    <author>tc={4255BFFA-4297-4858-A1AD-CE3776836F4D}</author>
    <author>tc={6E04C5FF-68AA-4516-ABC3-9DB87ED7CD6E}</author>
    <author>tc={F7849B8A-874D-42AB-9BE3-CC810A66F674}</author>
    <author>tc={50924221-63AD-4D7F-B199-821C72B06870}</author>
    <author>tc={57B444AD-383B-4945-AA4A-7EE7B0A31498}</author>
    <author>tc={339B89E6-92EF-466F-8173-75C7ACCBC68F}</author>
    <author>tc={1CDADBC5-C70D-4174-992E-693FF4FD2025}</author>
    <author>tc={32BE95F2-DF1A-4F46-8841-8B89CC6AE241}</author>
    <author>tc={54EB5858-5398-460D-8399-23993D8CF779}</author>
    <author>tc={120AE049-41CC-410B-ADEC-D15007F123C2}</author>
    <author>tc={C6724B78-5BDF-425A-A237-B4970FE29B08}</author>
    <author>tc={552E1C1A-DFC4-405B-855D-8CC7AA0038D0}</author>
    <author>tc={369F277F-4FB5-4CB9-8CA7-B3559875CF6F}</author>
    <author>tc={64888BC0-D01C-4D57-93A5-0B69B8DEF504}</author>
    <author>tc={2B6A62C9-73F1-4CDF-87E7-5859514A5040}</author>
    <author>tc={B04ED3D3-59ED-430D-91BA-10DED9AB26AB}</author>
    <author>tc={73FD8349-CF0D-499A-A097-D58B3CC48392}</author>
    <author>tc={30EA60B8-95D1-4175-92A8-E1A30A2DF10E}</author>
    <author>tc={4C4BEB29-B406-4517-82B0-D29F34965BA7}</author>
    <author>tc={A4B5D2C9-1A54-4330-B0C1-55161D25EDF8}</author>
    <author>tc={ABC7A022-F648-4F94-817A-BEDCC9FA72A9}</author>
    <author>tc={F3EBCCB4-B2D0-41CA-8A21-AE01B83096AE}</author>
    <author>tc={AFE4C327-BEAE-48C9-B348-AAB903741B02}</author>
    <author>tc={80247D71-937E-47FD-9D58-BA1DCC47A383}</author>
    <author>tc={6A212F5F-371C-4682-9FB4-17C55279842E}</author>
    <author>tc={0B02D751-80B9-4E47-A9DA-F3FCBF17BCFE}</author>
    <author>tc={FAEC33F4-8C59-4D06-84E5-6D6FD5314CAF}</author>
    <author>tc={9F181148-64B9-4D06-AEE0-AB1CD2ADE788}</author>
    <author>tc={88DDB233-7E07-4707-B06B-2AB640D561D5}</author>
    <author>tc={54AFE007-FCAA-42E7-A830-BAEA43DB2E89}</author>
    <author>tc={92E25D59-370A-4FAC-A897-90A2B5042536}</author>
    <author>tc={A159A544-1B55-4119-A7ED-CD0851D88EA1}</author>
    <author>tc={2DA6EAFF-3B93-4862-AF70-959C157DE25D}</author>
    <author>tc={D34305A0-4CD7-41E8-9C34-D7326AD9333C}</author>
    <author>tc={3329933E-EA5E-4F42-818E-475C1E316C44}</author>
    <author>tc={AF091B19-6169-4CEE-896D-0C22C8D6991F}</author>
    <author>tc={FF146313-B2C2-4FF0-B17B-4CF5D584C6C7}</author>
    <author>tc={862E4033-AEF7-4B17-914A-3AB2F177B42F}</author>
    <author>tc={641CDB2B-A768-4A52-B4EA-DABF9E478411}</author>
    <author>tc={435B89C8-F177-4D26-BA06-705E5C18C33E}</author>
    <author>tc={6540828A-C599-4C61-9E13-55B47901D006}</author>
    <author>tc={96C73D80-A4B1-4CCD-B410-6E54F7D95FB6}</author>
    <author>tc={62FD8A25-F947-4D28-8EB3-403B66C7EE06}</author>
    <author>tc={CD93905C-BF76-4AA9-B292-615D6B6B12EF}</author>
    <author>tc={F6081782-1D40-4DFB-88CA-06704B586FAC}</author>
    <author>tc={B53B1217-BE68-47AF-AFD4-DEAED2115FBE}</author>
    <author>tc={D70769E6-159C-4396-9474-D8D4BA96BF55}</author>
    <author>tc={631031B0-371E-4B67-B615-140DD63FC394}</author>
    <author>tc={C34F3D10-3B3E-4E34-ABE2-BF54B2E19704}</author>
    <author>tc={048DAC6B-B68E-4C08-A15E-B4B21D107B8A}</author>
    <author>tc={28A826D3-770E-4FB9-BB50-476BEF499030}</author>
    <author>tc={D05443FA-51A1-4972-B4FD-29F075958C99}</author>
    <author>tc={07FAB9AE-522E-41AE-8EC3-0CF242671603}</author>
    <author>tc={84A4B433-C4F7-43A5-BFD8-56D9E252E145}</author>
    <author>tc={76736EC9-E1C4-4D1B-82C2-B139065CDB49}</author>
    <author>tc={08A784C7-B967-450A-91E6-5AE1AB3346BD}</author>
    <author>tc={691CEEE2-EFE8-47FB-8EE5-82EE97A79111}</author>
    <author>tc={70923003-0408-44C8-B787-2562140075C2}</author>
    <author>tc={F5BC5E53-A7CD-49D4-9E4A-42EF3917FEE0}</author>
    <author>tc={946E77B4-E2C9-4D4C-90CB-71866DCB31AA}</author>
    <author>tc={38B80AA6-859B-4030-AEDF-F76227219096}</author>
    <author>tc={B5F5D8DA-35C4-4F37-8069-B17595C4418A}</author>
    <author>tc={313B1BB7-0D9F-42DF-AC48-CC3FD8C4FBD4}</author>
    <author>tc={995E2149-E52B-4FDD-AFE7-4DB5CAA3CA0A}</author>
    <author>tc={AFA4DB61-7D29-4B86-9286-B2ECDF84E71A}</author>
    <author>tc={A2C130C0-1545-428F-BA7B-2E5CCB28EFB7}</author>
    <author>tc={EAF53CF0-AC25-4E77-984D-CC6614474F67}</author>
    <author>tc={008A155A-97F3-46E3-8013-EB09690A8326}</author>
    <author>tc={ABE63B4F-8390-4229-B2BC-2BB6AF3CCEBE}</author>
    <author>tc={48F53931-4D60-4CA5-BDB3-284D75B00957}</author>
    <author>tc={9EDA3306-3C6A-46B7-B6BE-C48260C42CBC}</author>
  </authors>
  <commentList>
    <comment ref="D9" authorId="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9" authorId="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9" authorId="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9" authorId="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9" authorId="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9" authorId="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9" authorId="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9" authorId="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9" authorId="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0" authorId="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0" authorId="1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0" authorId="1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0" authorId="1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0" authorId="1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0" authorId="1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0" authorId="1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0" authorId="1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0" authorId="1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1" authorId="1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1" authorId="1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1" authorId="2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1" authorId="2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1" authorId="2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1" authorId="2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1" authorId="2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1" authorId="2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1" authorId="2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2" authorId="2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2" authorId="2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2" authorId="2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2" authorId="3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2" authorId="3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2" authorId="3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2" authorId="3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2" authorId="3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2" authorId="3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3" authorId="3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3" authorId="3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3" authorId="3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3" authorId="3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3" authorId="4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3" authorId="4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3" authorId="4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3" authorId="4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3" authorId="4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4" authorId="4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4" authorId="4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4" authorId="4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4" authorId="4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4" authorId="4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4" authorId="5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4" authorId="5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4" authorId="5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4" authorId="5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5" authorId="5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5" authorId="5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5" authorId="5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5" authorId="5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5" authorId="5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5" authorId="5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5" authorId="6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5" authorId="6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5" authorId="6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6" authorId="6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6" authorId="6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6" authorId="6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6" authorId="6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6" authorId="6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6" authorId="6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6" authorId="6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6" authorId="7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6" authorId="71"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D17" authorId="72"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F17" authorId="73"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H17" authorId="74"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J17" authorId="75"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L17" authorId="76"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N17" authorId="77"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P17" authorId="78"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R17" authorId="79"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 ref="T17" authorId="80" shapeI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Bitte hier die Zahl an ECTS eingeben, falls Sie innerhalb des Semesters lediglich Teilpunkte im Modul erwerben (z.B. 4,5).</t>
        </r>
      </text>
    </comment>
  </commentList>
</comments>
</file>

<file path=xl/sharedStrings.xml><?xml version="1.0" encoding="utf-8"?>
<sst xmlns="http://schemas.openxmlformats.org/spreadsheetml/2006/main" count="617" uniqueCount="236">
  <si>
    <t>Bachelorstudiengang Wirtschaftsingenieurwesen (SPO 2015)</t>
  </si>
  <si>
    <t>Legende:</t>
  </si>
  <si>
    <t xml:space="preserve"> - Fachstudienberatung</t>
  </si>
  <si>
    <t>https://www.wiwi.kit.edu/Fachstudienberatung_Termin.php</t>
  </si>
  <si>
    <t xml:space="preserve"> - MINT Kolleg</t>
  </si>
  <si>
    <t>https://www.mint-kolleg.kit.edu/IndividuellerStudienverlauf.php</t>
  </si>
  <si>
    <t>Modul 1</t>
  </si>
  <si>
    <t>Modul 2</t>
  </si>
  <si>
    <t>Modul 3</t>
  </si>
  <si>
    <t>Seminar</t>
  </si>
  <si>
    <t>Studienplaner</t>
  </si>
  <si>
    <t>Berufspraktikum</t>
  </si>
  <si>
    <t>Bachelorarbeit</t>
  </si>
  <si>
    <t>Spalte2</t>
  </si>
  <si>
    <t>Spalte3</t>
  </si>
  <si>
    <t>Module</t>
  </si>
  <si>
    <t>Spalte4</t>
  </si>
  <si>
    <t>Suche C7</t>
  </si>
  <si>
    <t>Suche C8</t>
  </si>
  <si>
    <t>Sverweis C8</t>
  </si>
  <si>
    <t>Neu</t>
  </si>
  <si>
    <t>ECTS</t>
  </si>
  <si>
    <t>Σ ECTS</t>
  </si>
  <si>
    <t>Daten für die Erstellung des Balendiagramms</t>
  </si>
  <si>
    <t>Sonderpositionen</t>
  </si>
  <si>
    <t>Modul 4</t>
  </si>
  <si>
    <t>Modul 5</t>
  </si>
  <si>
    <t>Modul 6</t>
  </si>
  <si>
    <t>Modul</t>
  </si>
  <si>
    <t>Teilleistung (#ECTS)</t>
  </si>
  <si>
    <t>1. Fachsemester</t>
  </si>
  <si>
    <t>2. Fachsemester</t>
  </si>
  <si>
    <t>3. Fachsemester</t>
  </si>
  <si>
    <t>4. Fachsemester</t>
  </si>
  <si>
    <t>5. Fachsemester</t>
  </si>
  <si>
    <t>6. Fachsemester</t>
  </si>
  <si>
    <t>7. Fachsemester</t>
  </si>
  <si>
    <t>8. Fachsemester</t>
  </si>
  <si>
    <t xml:space="preserve">Bahnsystemtechnik
</t>
  </si>
  <si>
    <t xml:space="preserve">Angewandte Informatik
</t>
  </si>
  <si>
    <t xml:space="preserve">Angewandte Mikroökonomik
</t>
  </si>
  <si>
    <t xml:space="preserve">Wirtschaftstheorie
</t>
  </si>
  <si>
    <t xml:space="preserve">Anwendungen des Operations Research
</t>
  </si>
  <si>
    <t xml:space="preserve">Außerplanmäßiges Ingenieurmodul
</t>
  </si>
  <si>
    <t xml:space="preserve">Bauökologie
</t>
  </si>
  <si>
    <t xml:space="preserve">Controlling (Management Accounting)
</t>
  </si>
  <si>
    <t xml:space="preserve">CRM und Servicemanagement
</t>
  </si>
  <si>
    <t xml:space="preserve">eBusiness und Service Management
</t>
  </si>
  <si>
    <t xml:space="preserve">eFinance
</t>
  </si>
  <si>
    <t xml:space="preserve">Einführung in das Operations Research
</t>
  </si>
  <si>
    <t xml:space="preserve">Einführung in die Programmierung
</t>
  </si>
  <si>
    <t xml:space="preserve">Einführung in die Statistik
</t>
  </si>
  <si>
    <t xml:space="preserve">Einführung in die Volkswirtschaftslehre
</t>
  </si>
  <si>
    <t xml:space="preserve">Einführung in Naturgefahren und Risikoanalysen
</t>
  </si>
  <si>
    <t xml:space="preserve">Elektrische Energienetze
</t>
  </si>
  <si>
    <t xml:space="preserve">Empirical Finance
</t>
  </si>
  <si>
    <t xml:space="preserve">Energieerzeugung und Netzkomponenten
</t>
  </si>
  <si>
    <t xml:space="preserve">Energiewirtschaft
</t>
  </si>
  <si>
    <t xml:space="preserve">Essentials of Finance
</t>
  </si>
  <si>
    <t xml:space="preserve">Fahrzeugeigenschaften
</t>
  </si>
  <si>
    <t xml:space="preserve">Fahrzeugentwicklung
</t>
  </si>
  <si>
    <t xml:space="preserve">Fahrzeugtechnik
</t>
  </si>
  <si>
    <t xml:space="preserve">Fertigungstechnik
</t>
  </si>
  <si>
    <t xml:space="preserve">Finanzwissenschaft
</t>
  </si>
  <si>
    <t xml:space="preserve">Fundamentals of Digital Service Systems
</t>
  </si>
  <si>
    <t xml:space="preserve">Grundlagen der Informatik
</t>
  </si>
  <si>
    <t xml:space="preserve">Grundlagen des Baubetriebs
</t>
  </si>
  <si>
    <t xml:space="preserve">Grundlagen des Marketing
</t>
  </si>
  <si>
    <t xml:space="preserve">Industrielle Produktion I
</t>
  </si>
  <si>
    <t xml:space="preserve">Information Systems &amp; Digital Business: Interaction
</t>
  </si>
  <si>
    <t xml:space="preserve">Information Systems &amp; Digital Business: Platforms
</t>
  </si>
  <si>
    <t xml:space="preserve">Information Systems &amp; Digital Business: Servitization
</t>
  </si>
  <si>
    <t xml:space="preserve">Integrierte Produktionsplanung
</t>
  </si>
  <si>
    <t xml:space="preserve">Maschinenkonstruktionslehre
</t>
  </si>
  <si>
    <t xml:space="preserve">Materialfluss in Logistiksystemen
</t>
  </si>
  <si>
    <t xml:space="preserve">Mathematik I
</t>
  </si>
  <si>
    <t xml:space="preserve">Mathematik II
</t>
  </si>
  <si>
    <t xml:space="preserve">Mathematik III
</t>
  </si>
  <si>
    <t xml:space="preserve">Methodische Grundlagen des OR
</t>
  </si>
  <si>
    <t xml:space="preserve">Mikrosystemtechnik
</t>
  </si>
  <si>
    <t xml:space="preserve">Mobile Arbeitsmaschinen
</t>
  </si>
  <si>
    <t xml:space="preserve">Optimierung unter Unsicherheit
</t>
  </si>
  <si>
    <t xml:space="preserve">Mobilität und Infrastruktur
</t>
  </si>
  <si>
    <t xml:space="preserve">Personal und Organisation
</t>
  </si>
  <si>
    <t xml:space="preserve">Product Lifecycle Management
</t>
  </si>
  <si>
    <t xml:space="preserve">Real Estate Management
</t>
  </si>
  <si>
    <t xml:space="preserve">Recht
</t>
  </si>
  <si>
    <t xml:space="preserve">Regelungstechnik
</t>
  </si>
  <si>
    <t xml:space="preserve">Soziologie/Empirische Sozialforschung
</t>
  </si>
  <si>
    <t xml:space="preserve">Statistik und Ökonometrie
</t>
  </si>
  <si>
    <t xml:space="preserve">Strategie und Organisation
</t>
  </si>
  <si>
    <t xml:space="preserve">Supply Chain Management
</t>
  </si>
  <si>
    <t xml:space="preserve">Technische Logistik
</t>
  </si>
  <si>
    <t xml:space="preserve">Technische Mechanik
</t>
  </si>
  <si>
    <t xml:space="preserve">Topics in Finance I
</t>
  </si>
  <si>
    <t xml:space="preserve">Topics in Finance II
</t>
  </si>
  <si>
    <t xml:space="preserve">Verbrennungsmotoren I
</t>
  </si>
  <si>
    <t xml:space="preserve">Verbrennungsmotoren II
</t>
  </si>
  <si>
    <t xml:space="preserve">Vertiefung der Produktionstechnik
</t>
  </si>
  <si>
    <t xml:space="preserve">Vertiefung im Customer Relationship Management
</t>
  </si>
  <si>
    <t xml:space="preserve">Vertiefung ingenieurwissenschaftlicher Grundlagen
</t>
  </si>
  <si>
    <t xml:space="preserve">Vertiefung Werkstoffkunde
</t>
  </si>
  <si>
    <t xml:space="preserve">Wahlpflicht Informatik
</t>
  </si>
  <si>
    <t xml:space="preserve">Weiterführende ingenieurwissenschaftliche Grundlagen
</t>
  </si>
  <si>
    <t xml:space="preserve">Werkstoffkunde
</t>
  </si>
  <si>
    <t xml:space="preserve">Werkzeugmaschinen und Handhabungstechnik
</t>
  </si>
  <si>
    <t xml:space="preserve">Wirtschaftspolitik I
</t>
  </si>
  <si>
    <t xml:space="preserve">Seminarmodul
</t>
  </si>
  <si>
    <t xml:space="preserve">Berufspraktikum
</t>
  </si>
  <si>
    <t xml:space="preserve">Bachelorarbeit
</t>
  </si>
  <si>
    <t xml:space="preserve">Elektrotechnik
</t>
  </si>
  <si>
    <t>);3;K8=Einführung in die Programmierung</t>
  </si>
  <si>
    <t>;K8=Mathematik I</t>
  </si>
  <si>
    <t>;K8=Mathematik II</t>
  </si>
  <si>
    <t>;K8=Mathematik III</t>
  </si>
  <si>
    <t>;8;ODER(K8=Einführung in die Statistik</t>
  </si>
  <si>
    <t xml:space="preserve">Beratungsangebote zur individuellen Gestaltung </t>
  </si>
  <si>
    <t>Differenz Erbrachte ECTS - Regelstudienverlauf in 6 Fachsemester</t>
  </si>
  <si>
    <t>Soll-ECTS</t>
  </si>
  <si>
    <t>Übersicht Belegter Module</t>
  </si>
  <si>
    <t>Daten für Erstellung der Übersicht über die Module</t>
  </si>
  <si>
    <t>Belegte Module</t>
  </si>
  <si>
    <t>Belegte ECTS</t>
  </si>
  <si>
    <t>Soll ECTS</t>
  </si>
  <si>
    <t>Belegte ECTS/Soll ECTS</t>
  </si>
  <si>
    <t>Zusammengefasst:</t>
  </si>
  <si>
    <t>Lückenlos</t>
  </si>
  <si>
    <t xml:space="preserve">Belegte Module
</t>
  </si>
  <si>
    <t xml:space="preserve">Summe ECTS
</t>
  </si>
  <si>
    <t>Belegte ECTS/Modul-ECTS</t>
  </si>
  <si>
    <t xml:space="preserve">Einführung in die Ökonometrie
</t>
  </si>
  <si>
    <t xml:space="preserve">Ökonometrie und VWL
</t>
  </si>
  <si>
    <t xml:space="preserve">Einführung in das Privatrecht
</t>
  </si>
  <si>
    <t xml:space="preserve">Verfassungs- und Verwaltungsrecht
</t>
  </si>
  <si>
    <t xml:space="preserve">Experimentalphysik
</t>
  </si>
  <si>
    <t xml:space="preserve">Anorganisch-Chemisches Praktikum
</t>
  </si>
  <si>
    <t xml:space="preserve">Allgemeine und Anorganische Chemie
</t>
  </si>
  <si>
    <t xml:space="preserve">Öffentliches Wirtschaftsrecht
</t>
  </si>
  <si>
    <t xml:space="preserve">Recht des geistigen Eigentums
</t>
  </si>
  <si>
    <t xml:space="preserve">Wirtschaftsprivatrecht
</t>
  </si>
  <si>
    <t xml:space="preserve">Recht der Wirtschaftsunternehmen
</t>
  </si>
  <si>
    <t>Sonderleistungen</t>
  </si>
  <si>
    <t>Erstellen des Diagramms</t>
  </si>
  <si>
    <t>Modul 7</t>
  </si>
  <si>
    <t>Modul 8</t>
  </si>
  <si>
    <t>Modul 9</t>
  </si>
  <si>
    <t>Übersicht Individueller Studienverlaufsplan</t>
  </si>
  <si>
    <t>9. Fachsemester</t>
  </si>
  <si>
    <t>Regelstudienzeit</t>
  </si>
  <si>
    <t xml:space="preserve">Grundlagen BWL I
</t>
  </si>
  <si>
    <t>;5;ODER(K8=Grundlagen BWL I</t>
  </si>
  <si>
    <t>);7;K8=Grundlagen BWL II</t>
  </si>
  <si>
    <t xml:space="preserve">Grundlagen BWL II
</t>
  </si>
  <si>
    <t>Werte für die Diagrammbeschriftung:</t>
  </si>
  <si>
    <t>1. FS</t>
  </si>
  <si>
    <t>2. FS</t>
  </si>
  <si>
    <t>3. FS</t>
  </si>
  <si>
    <t>4. FS</t>
  </si>
  <si>
    <t>5. FS</t>
  </si>
  <si>
    <t>6. FS</t>
  </si>
  <si>
    <t>7. FS</t>
  </si>
  <si>
    <t>8. FS</t>
  </si>
  <si>
    <t>9. FS</t>
  </si>
  <si>
    <t>Erbrachte ECTS im Regelstudienverlauf</t>
  </si>
  <si>
    <t>Erbrachte ECTS ab 7. FS</t>
  </si>
  <si>
    <t>Datenbeschriftung</t>
  </si>
  <si>
    <t>Bachelorstudiengang Technische Volkswirtschaftslehre (SPO 2015)</t>
  </si>
  <si>
    <t>Bachelorstudiengang Wirtschaftsinformatik (SPO 2019)</t>
  </si>
  <si>
    <t xml:space="preserve">Algorithmen für planare Graphen
</t>
  </si>
  <si>
    <t xml:space="preserve">Algorithmen I
</t>
  </si>
  <si>
    <t xml:space="preserve">Algorithmen II
</t>
  </si>
  <si>
    <t>Sonder-ECTS</t>
  </si>
  <si>
    <t xml:space="preserve">Algorithmische Methoden für schwere Optimierungsprobleme
</t>
  </si>
  <si>
    <t xml:space="preserve">Basispraktikum Arbeiten mit Datenbanksystemen
</t>
  </si>
  <si>
    <t xml:space="preserve">Basispraktikum Mobile Roboter
</t>
  </si>
  <si>
    <t xml:space="preserve">Basispraktikum Protocol Engineering
</t>
  </si>
  <si>
    <t xml:space="preserve">Basispraktikum TI: Hardwarenaher Systementwurf
</t>
  </si>
  <si>
    <t xml:space="preserve">Basispraktikum Web-Anwendungen und Serviceorientierte Architekturen (I)
</t>
  </si>
  <si>
    <t xml:space="preserve">Basispraktikum zum ICPC-Programmierwettbewerb
</t>
  </si>
  <si>
    <t xml:space="preserve">Betriebswirtschaftslehre
</t>
  </si>
  <si>
    <t xml:space="preserve">Computergrafik
</t>
  </si>
  <si>
    <t xml:space="preserve">CRM und Servicemanagemen
</t>
  </si>
  <si>
    <t xml:space="preserve">Datenbanksysteme
</t>
  </si>
  <si>
    <t xml:space="preserve">Digitaltechnik und Entwurfsverfahren
</t>
  </si>
  <si>
    <t xml:space="preserve">Echtzeitsysteme
</t>
  </si>
  <si>
    <t xml:space="preserve">Einführung in Rechnernetze
</t>
  </si>
  <si>
    <t xml:space="preserve">Flächen im CAD
</t>
  </si>
  <si>
    <t xml:space="preserve">Formale Systeme
</t>
  </si>
  <si>
    <t xml:space="preserve">Geistiges Eigentum und Datenschutz
</t>
  </si>
  <si>
    <t xml:space="preserve">Geometrische Grundlagen der Geometrieverarbeitung
</t>
  </si>
  <si>
    <t xml:space="preserve">Geometrische Optimierung
</t>
  </si>
  <si>
    <t xml:space="preserve">Geschäftsprozesse und Informationssysteme
</t>
  </si>
  <si>
    <t xml:space="preserve">Grundbegriffe der Informatik
</t>
  </si>
  <si>
    <t xml:space="preserve">Grundlagen des Daten- und Informationsmanagements
</t>
  </si>
  <si>
    <t xml:space="preserve">Informationssicherheit
</t>
  </si>
  <si>
    <t xml:space="preserve">Internetanwendungen
</t>
  </si>
  <si>
    <t xml:space="preserve">Kognitive Systeme
</t>
  </si>
  <si>
    <t xml:space="preserve">Kurven im CAD
</t>
  </si>
  <si>
    <t xml:space="preserve">Lego Mindstorms - Basispraktikum
</t>
  </si>
  <si>
    <t xml:space="preserve">MARS-Basispraktikum
</t>
  </si>
  <si>
    <t xml:space="preserve">Mensch-Maschine-Interaktion
</t>
  </si>
  <si>
    <t xml:space="preserve">Mechano-Informatik in der Robotik
</t>
  </si>
  <si>
    <t xml:space="preserve">Mikroprozessoren I
</t>
  </si>
  <si>
    <t xml:space="preserve">Mobile Computing und Internet der Dinge
</t>
  </si>
  <si>
    <t xml:space="preserve">Programmieren
</t>
  </si>
  <si>
    <t xml:space="preserve">Rechnerorganisation
</t>
  </si>
  <si>
    <t xml:space="preserve">Rechnerstrukturen
</t>
  </si>
  <si>
    <t xml:space="preserve">Robotik I - Einführung in die Robotik
</t>
  </si>
  <si>
    <t xml:space="preserve">Semantisches Wissensmanagement
</t>
  </si>
  <si>
    <t xml:space="preserve">Sicherheit
</t>
  </si>
  <si>
    <t xml:space="preserve">Softwaretechnik I
</t>
  </si>
  <si>
    <t xml:space="preserve">Softwaretechnik II
</t>
  </si>
  <si>
    <t xml:space="preserve">Teamprojekt Softwareentwicklung
</t>
  </si>
  <si>
    <t xml:space="preserve">Telematik
</t>
  </si>
  <si>
    <t xml:space="preserve">Theoretische Informatik
</t>
  </si>
  <si>
    <t xml:space="preserve">Topics in Finance II
</t>
  </si>
  <si>
    <t xml:space="preserve">Volkswirtschaftslehre
</t>
  </si>
  <si>
    <t xml:space="preserve">Web-Anwendungen und Serviceorientierte Architekturen I
</t>
  </si>
  <si>
    <t xml:space="preserve">Wirtschaftsinformatik I
</t>
  </si>
  <si>
    <t xml:space="preserve">Wirtschaftsinformatik II
</t>
  </si>
  <si>
    <t>Seminarmodul</t>
  </si>
  <si>
    <t>Summenberechnung Eingabetabelle</t>
  </si>
  <si>
    <t>modul 1</t>
  </si>
  <si>
    <t>modul 2</t>
  </si>
  <si>
    <t>modul 3</t>
  </si>
  <si>
    <t>modul 4</t>
  </si>
  <si>
    <t>modul 5</t>
  </si>
  <si>
    <t>modul 6</t>
  </si>
  <si>
    <t>modul 7</t>
  </si>
  <si>
    <t>modul 8</t>
  </si>
  <si>
    <t>modul 9</t>
  </si>
  <si>
    <t>seminar</t>
  </si>
  <si>
    <t>bachelor</t>
  </si>
  <si>
    <t>Studienplaner Bachelorstudiengänge</t>
  </si>
  <si>
    <t xml:space="preserve">SPO 2015: Wirtschaftsingenieurwesen, Technische Volkswirtschaftslehre 
</t>
  </si>
  <si>
    <t>SPO 2019: Wirtschaftsinformatik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</si>
</sst>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6"/>
      <color theme="1"/>
      <name val="Calibri"/>
      <family val="2"/>
      <scheme val="minor"/>
    </font>
    <font>
      <b/>
      <sz val="16"/>
      <color theme="1"/>
      <name val="Calibri"/>
      <family val="2"/>
      <scheme val="minor"/>
    </font>
    <font>
      <sz val="14"/>
      <color theme="1"/>
      <name val="Calibri"/>
      <family val="2"/>
      <scheme val="minor"/>
    </font>
    <font>
      <sz val="10"/>
      <color theme="1"/>
      <name val="Calibri"/>
      <family val="2"/>
    </font>
    <font>
      <b/>
      <sz val="12"/>
      <color theme="1"/>
      <name val="Calibri"/>
      <family val="2"/>
    </font>
    <font>
      <sz val="12"/>
      <color theme="1"/>
      <name val="Calibri"/>
      <family val="2"/>
    </font>
    <font>
      <sz val="12"/>
      <color theme="1"/>
      <name val="Calibri"/>
      <family val="2"/>
      <scheme val="minor"/>
    </font>
    <font>
      <sz val="12"/>
      <name val="Calibri"/>
      <family val="2"/>
      <scheme val="minor"/>
    </font>
    <font>
      <sz val="8"/>
      <name val="Calibri"/>
      <family val="2"/>
      <scheme val="minor"/>
    </font>
    <font>
      <b/>
      <sz val="12"/>
      <color theme="1"/>
      <name val="Calibri"/>
      <family val="2"/>
      <scheme val="minor"/>
    </font>
    <font>
      <b/>
      <sz val="12"/>
      <name val="Calibri"/>
      <family val="2"/>
      <scheme val="minor"/>
    </font>
    <font>
      <b/>
      <sz val="14"/>
      <color theme="1"/>
      <name val="Calibri"/>
      <family val="2"/>
    </font>
    <font>
      <sz val="14"/>
      <color theme="1"/>
      <name val="Calibri"/>
      <family val="2"/>
    </font>
    <font>
      <u/>
      <sz val="14"/>
      <color rgb="FF0563C1"/>
      <name val="Arial"/>
      <family val="2"/>
    </font>
    <font>
      <b/>
      <sz val="36"/>
      <color theme="0"/>
      <name val="Calibri"/>
      <family val="2"/>
      <scheme val="minor"/>
    </font>
    <font>
      <b/>
      <sz val="28"/>
      <color theme="0"/>
      <name val="Calibri"/>
      <family val="2"/>
      <scheme val="minor"/>
    </font>
    <font>
      <b/>
      <sz val="12"/>
      <color theme="0"/>
      <name val="Calibri"/>
      <family val="2"/>
      <scheme val="minor"/>
    </font>
    <font>
      <b/>
      <sz val="26"/>
      <color theme="0"/>
      <name val="Calibri"/>
      <family val="2"/>
      <scheme val="minor"/>
    </font>
    <font>
      <b/>
      <sz val="11"/>
      <color theme="1"/>
      <name val="Calibri"/>
      <family val="2"/>
      <scheme val="minor"/>
    </font>
    <font>
      <b/>
      <i/>
      <sz val="11"/>
      <color theme="1"/>
      <name val="Calibri"/>
      <family val="2"/>
      <scheme val="minor"/>
    </font>
    <font>
      <b/>
      <sz val="14"/>
      <color theme="0"/>
      <name val="Calibri"/>
      <family val="2"/>
      <scheme val="minor"/>
    </font>
    <font>
      <b/>
      <sz val="16"/>
      <color theme="0"/>
      <name val="Calibri"/>
      <family val="2"/>
      <scheme val="minor"/>
    </font>
    <font>
      <b/>
      <sz val="14"/>
      <color theme="1"/>
      <name val="Calibri"/>
      <family val="2"/>
      <scheme val="minor"/>
    </font>
    <font>
      <b/>
      <sz val="24"/>
      <color theme="0"/>
      <name val="Calibri"/>
      <family val="2"/>
      <scheme val="minor"/>
    </font>
    <font>
      <b/>
      <sz val="14"/>
      <color theme="0"/>
      <name val="Calibri"/>
      <family val="2"/>
    </font>
    <font>
      <b/>
      <sz val="18"/>
      <color theme="1"/>
      <name val="Calibri"/>
      <family val="2"/>
      <scheme val="minor"/>
    </font>
    <font>
      <b/>
      <sz val="20"/>
      <color theme="1"/>
      <name val="Calibri"/>
      <family val="2"/>
      <scheme val="minor"/>
    </font>
    <font>
      <sz val="16"/>
      <color theme="0"/>
      <name val="Calibri"/>
      <family val="2"/>
      <scheme val="minor"/>
    </font>
  </fonts>
  <fills count="8">
    <fill>
      <patternFill patternType="none"/>
    </fill>
    <fill>
      <patternFill patternType="gray125"/>
    </fill>
    <fill>
      <patternFill patternType="solid">
        <fgColor rgb="FF00A595"/>
        <bgColor indexed="64"/>
      </patternFill>
    </fill>
    <fill>
      <patternFill patternType="solid">
        <fgColor theme="0"/>
        <bgColor indexed="64"/>
      </patternFill>
    </fill>
    <fill>
      <patternFill patternType="solid">
        <fgColor theme="0"/>
        <bgColor rgb="FF00A595"/>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rgb="FFFFFF00"/>
        <bgColor indexed="64"/>
      </patternFill>
    </fill>
  </fills>
  <borders count="74">
    <border>
      <left/>
      <right/>
      <top/>
      <bottom/>
      <diagonal/>
    </border>
    <border>
      <left style="thin">
        <color rgb="FF00A595"/>
      </left>
      <right/>
      <top style="thin">
        <color rgb="FF00A595"/>
      </top>
      <bottom/>
      <diagonal/>
    </border>
    <border>
      <left/>
      <right/>
      <top style="thin">
        <color rgb="FF00A595"/>
      </top>
      <bottom/>
      <diagonal/>
    </border>
    <border>
      <left/>
      <right style="thin">
        <color rgb="FF00A595"/>
      </right>
      <top style="thin">
        <color rgb="FF00A595"/>
      </top>
      <bottom/>
      <diagonal/>
    </border>
    <border>
      <left style="thin">
        <color rgb="FF00A595"/>
      </left>
      <right/>
      <top/>
      <bottom/>
      <diagonal/>
    </border>
    <border>
      <left/>
      <right style="thin">
        <color rgb="FF00A595"/>
      </right>
      <top/>
      <bottom/>
      <diagonal/>
    </border>
    <border>
      <left style="thin">
        <color rgb="FF00A595"/>
      </left>
      <right/>
      <top/>
      <bottom style="thin">
        <color rgb="FF00A595"/>
      </bottom>
      <diagonal/>
    </border>
    <border>
      <left/>
      <right/>
      <top/>
      <bottom style="thin">
        <color rgb="FF00A595"/>
      </bottom>
      <diagonal/>
    </border>
    <border>
      <left style="thin">
        <color theme="4" tint="0.39997558519241921"/>
      </left>
      <right/>
      <top style="thin">
        <color theme="4" tint="0.39997558519241921"/>
      </top>
      <bottom style="thin">
        <color theme="4" tint="0.39997558519241921"/>
      </bottom>
      <diagonal/>
    </border>
    <border>
      <left style="medium">
        <color rgb="FF00A595"/>
      </left>
      <right/>
      <top style="medium">
        <color rgb="FF00A595"/>
      </top>
      <bottom style="thin">
        <color rgb="FF00A595"/>
      </bottom>
      <diagonal/>
    </border>
    <border>
      <left/>
      <right style="medium">
        <color rgb="FF00A595"/>
      </right>
      <top style="medium">
        <color rgb="FF00A595"/>
      </top>
      <bottom style="thin">
        <color rgb="FF00A595"/>
      </bottom>
      <diagonal/>
    </border>
    <border>
      <left style="medium">
        <color rgb="FF00A595"/>
      </left>
      <right/>
      <top style="thin">
        <color rgb="FF00A595"/>
      </top>
      <bottom style="thin">
        <color rgb="FF00A595"/>
      </bottom>
      <diagonal/>
    </border>
    <border>
      <left/>
      <right style="medium">
        <color rgb="FF00A595"/>
      </right>
      <top style="thin">
        <color rgb="FF00A595"/>
      </top>
      <bottom style="thin">
        <color rgb="FF00A595"/>
      </bottom>
      <diagonal/>
    </border>
    <border>
      <left style="medium">
        <color rgb="FF00A595"/>
      </left>
      <right style="thin">
        <color rgb="FF00A595"/>
      </right>
      <top style="thin">
        <color rgb="FF00A595"/>
      </top>
      <bottom style="thin">
        <color rgb="FF00A595"/>
      </bottom>
      <diagonal/>
    </border>
    <border>
      <left style="thin">
        <color rgb="FF00A595"/>
      </left>
      <right style="medium">
        <color rgb="FF00A595"/>
      </right>
      <top style="thin">
        <color rgb="FF00A595"/>
      </top>
      <bottom style="thin">
        <color rgb="FF00A595"/>
      </bottom>
      <diagonal/>
    </border>
    <border>
      <left style="medium">
        <color rgb="FF00A595"/>
      </left>
      <right/>
      <top/>
      <bottom/>
      <diagonal/>
    </border>
    <border>
      <left style="medium">
        <color rgb="FF00A595"/>
      </left>
      <right/>
      <top style="medium">
        <color rgb="FF00A595"/>
      </top>
      <bottom style="medium">
        <color rgb="FF00A595"/>
      </bottom>
      <diagonal/>
    </border>
    <border>
      <left/>
      <right style="medium">
        <color rgb="FF00A595"/>
      </right>
      <top style="medium">
        <color rgb="FF00A595"/>
      </top>
      <bottom style="medium">
        <color rgb="FF00A595"/>
      </bottom>
      <diagonal/>
    </border>
    <border>
      <left style="medium">
        <color rgb="FF00A595"/>
      </left>
      <right style="medium">
        <color rgb="FF00A595"/>
      </right>
      <top style="thin">
        <color rgb="FF00A595"/>
      </top>
      <bottom style="medium">
        <color rgb="FF00A595"/>
      </bottom>
      <diagonal/>
    </border>
    <border>
      <left style="medium">
        <color rgb="FF00A595"/>
      </left>
      <right/>
      <top style="thin">
        <color rgb="FF00A595"/>
      </top>
      <bottom style="medium">
        <color rgb="FF00A595"/>
      </bottom>
      <diagonal/>
    </border>
    <border>
      <left style="medium">
        <color rgb="FF00A595"/>
      </left>
      <right style="medium">
        <color rgb="FF00A595"/>
      </right>
      <top style="medium">
        <color rgb="FF00A595"/>
      </top>
      <bottom style="thin">
        <color rgb="FF00A595"/>
      </bottom>
      <diagonal/>
    </border>
    <border>
      <left style="medium">
        <color rgb="FF00A595"/>
      </left>
      <right style="medium">
        <color rgb="FF00A595"/>
      </right>
      <top style="thin">
        <color rgb="FF00A595"/>
      </top>
      <bottom style="thin">
        <color rgb="FF00A595"/>
      </bottom>
      <diagonal/>
    </border>
    <border>
      <left style="medium">
        <color rgb="FF00A595"/>
      </left>
      <right style="medium">
        <color rgb="FF00A595"/>
      </right>
      <top/>
      <bottom/>
      <diagonal/>
    </border>
    <border>
      <left style="medium">
        <color rgb="FF00A595"/>
      </left>
      <right/>
      <top/>
      <bottom style="thin">
        <color rgb="FF00A595"/>
      </bottom>
      <diagonal/>
    </border>
    <border>
      <left/>
      <right/>
      <top style="medium">
        <color rgb="FF00A595"/>
      </top>
      <bottom style="thin">
        <color rgb="FF00A595"/>
      </bottom>
      <diagonal/>
    </border>
    <border>
      <left/>
      <right style="medium">
        <color rgb="FF00A595"/>
      </right>
      <top/>
      <bottom style="thin">
        <color rgb="FF00A595"/>
      </bottom>
      <diagonal/>
    </border>
    <border>
      <left style="medium">
        <color rgb="FF00A595"/>
      </left>
      <right/>
      <top style="medium">
        <color rgb="FF00A595"/>
      </top>
      <bottom/>
      <diagonal/>
    </border>
    <border>
      <left/>
      <right/>
      <top style="medium">
        <color rgb="FF00A595"/>
      </top>
      <bottom/>
      <diagonal/>
    </border>
    <border>
      <left/>
      <right style="medium">
        <color rgb="FF00A595"/>
      </right>
      <top style="medium">
        <color rgb="FF00A595"/>
      </top>
      <bottom/>
      <diagonal/>
    </border>
    <border>
      <left/>
      <right style="medium">
        <color rgb="FF00A595"/>
      </right>
      <top/>
      <bottom/>
      <diagonal/>
    </border>
    <border>
      <left style="medium">
        <color rgb="FF00A595"/>
      </left>
      <right/>
      <top/>
      <bottom style="medium">
        <color rgb="FF00A595"/>
      </bottom>
      <diagonal/>
    </border>
    <border>
      <left/>
      <right/>
      <top/>
      <bottom style="medium">
        <color rgb="FF00A595"/>
      </bottom>
      <diagonal/>
    </border>
    <border>
      <left/>
      <right style="medium">
        <color rgb="FF00A595"/>
      </right>
      <top/>
      <bottom style="medium">
        <color rgb="FF00A595"/>
      </bottom>
      <diagonal/>
    </border>
    <border>
      <left style="medium">
        <color rgb="FF00A595"/>
      </left>
      <right style="medium">
        <color rgb="FF00A595"/>
      </right>
      <top style="medium">
        <color rgb="FF00A595"/>
      </top>
      <bottom style="medium">
        <color rgb="FF00A595"/>
      </bottom>
      <diagonal/>
    </border>
    <border>
      <left style="medium">
        <color rgb="FF00A595"/>
      </left>
      <right style="medium">
        <color rgb="FF00A595"/>
      </right>
      <top/>
      <bottom style="thin">
        <color rgb="FF00A595"/>
      </bottom>
      <diagonal/>
    </border>
    <border>
      <left style="thin">
        <color rgb="FF00A595"/>
      </left>
      <right style="medium">
        <color rgb="FF00A595"/>
      </right>
      <top style="thin">
        <color rgb="FF00A595"/>
      </top>
      <bottom style="medium">
        <color rgb="FF00A595"/>
      </bottom>
      <diagonal/>
    </border>
    <border>
      <left style="thin">
        <color rgb="FF00A595"/>
      </left>
      <right/>
      <top style="thin">
        <color rgb="FF00A595"/>
      </top>
      <bottom style="medium">
        <color rgb="FF00A595"/>
      </bottom>
      <diagonal/>
    </border>
    <border>
      <left style="medium">
        <color rgb="FF00A595"/>
      </left>
      <right style="thin">
        <color rgb="FF00A595"/>
      </right>
      <top style="thin">
        <color rgb="FF00A595"/>
      </top>
      <bottom style="medium">
        <color rgb="FF00A595"/>
      </bottom>
      <diagonal/>
    </border>
    <border>
      <left style="thin">
        <color rgb="FF00A595"/>
      </left>
      <right style="medium">
        <color rgb="FF00A595"/>
      </right>
      <top style="thin">
        <color rgb="FF00A595"/>
      </top>
      <bottom/>
      <diagonal/>
    </border>
    <border>
      <left/>
      <right style="thin">
        <color rgb="FF00A595"/>
      </right>
      <top style="thin">
        <color rgb="FF00A595"/>
      </top>
      <bottom style="medium">
        <color rgb="FF00A595"/>
      </bottom>
      <diagonal/>
    </border>
    <border>
      <left/>
      <right/>
      <top style="thin">
        <color rgb="FF00A595"/>
      </top>
      <bottom style="medium">
        <color rgb="FF00A595"/>
      </bottom>
      <diagonal/>
    </border>
    <border>
      <left style="mediumDashed">
        <color rgb="FF00A595"/>
      </left>
      <right/>
      <top/>
      <bottom/>
      <diagonal/>
    </border>
    <border>
      <left style="mediumDashed">
        <color rgb="FF00A595"/>
      </left>
      <right/>
      <top/>
      <bottom style="mediumDashed">
        <color rgb="FF00A595"/>
      </bottom>
      <diagonal/>
    </border>
    <border>
      <left/>
      <right/>
      <top/>
      <bottom style="mediumDashed">
        <color rgb="FF00A595"/>
      </bottom>
      <diagonal/>
    </border>
    <border>
      <left/>
      <right style="mediumDashed">
        <color rgb="FF00A595"/>
      </right>
      <top/>
      <bottom style="mediumDashed">
        <color rgb="FF00A595"/>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style="medium">
        <color rgb="FF00A595"/>
      </left>
      <right style="thin">
        <color rgb="FF00A595"/>
      </right>
      <top style="thin">
        <color rgb="FF00A595"/>
      </top>
      <bottom style="medium">
        <color theme="4" tint="-0.249977111117893"/>
      </bottom>
      <diagonal/>
    </border>
    <border>
      <left/>
      <right style="thin">
        <color rgb="FF00A595"/>
      </right>
      <top style="thin">
        <color rgb="FF00A595"/>
      </top>
      <bottom style="medium">
        <color theme="4" tint="-0.249977111117893"/>
      </bottom>
      <diagonal/>
    </border>
    <border>
      <left style="medium">
        <color rgb="FF00A595"/>
      </left>
      <right/>
      <top style="thin">
        <color rgb="FF00A595"/>
      </top>
      <bottom style="medium">
        <color theme="4" tint="-0.249977111117893"/>
      </bottom>
      <diagonal/>
    </border>
    <border>
      <left style="thin">
        <color rgb="FF00A595"/>
      </left>
      <right style="medium">
        <color rgb="FF00A595"/>
      </right>
      <top style="thin">
        <color rgb="FF00A595"/>
      </top>
      <bottom style="medium">
        <color theme="4" tint="-0.249977111117893"/>
      </bottom>
      <diagonal/>
    </border>
    <border>
      <left style="thin">
        <color rgb="FF00A595"/>
      </left>
      <right/>
      <top/>
      <bottom style="medium">
        <color theme="4" tint="-0.249977111117893"/>
      </bottom>
      <diagonal/>
    </border>
    <border>
      <left style="medium">
        <color theme="4" tint="-0.249977111117893"/>
      </left>
      <right/>
      <top/>
      <bottom style="medium">
        <color theme="4" tint="-0.249977111117893"/>
      </bottom>
      <diagonal/>
    </border>
    <border>
      <left/>
      <right/>
      <top/>
      <bottom style="medium">
        <color theme="4" tint="-0.249977111117893"/>
      </bottom>
      <diagonal/>
    </border>
    <border>
      <left/>
      <right style="thin">
        <color theme="4" tint="-0.249977111117893"/>
      </right>
      <top/>
      <bottom style="medium">
        <color theme="4" tint="-0.249977111117893"/>
      </bottom>
      <diagonal/>
    </border>
    <border>
      <left/>
      <right style="medium">
        <color theme="4" tint="-0.249977111117893"/>
      </right>
      <top style="medium">
        <color theme="4" tint="-0.249977111117893"/>
      </top>
      <bottom style="thin">
        <color rgb="FF00A595"/>
      </bottom>
      <diagonal/>
    </border>
    <border>
      <left style="thin">
        <color rgb="FF00A595"/>
      </left>
      <right style="medium">
        <color theme="4" tint="-0.249977111117893"/>
      </right>
      <top style="thin">
        <color rgb="FF00A595"/>
      </top>
      <bottom style="thin">
        <color rgb="FF00A595"/>
      </bottom>
      <diagonal/>
    </border>
    <border>
      <left style="thin">
        <color rgb="FF00A595"/>
      </left>
      <right style="medium">
        <color theme="4" tint="-0.249977111117893"/>
      </right>
      <top style="thin">
        <color rgb="FF00A595"/>
      </top>
      <bottom/>
      <diagonal/>
    </border>
    <border>
      <left style="thin">
        <color rgb="FF00A595"/>
      </left>
      <right style="medium">
        <color theme="4" tint="-0.249977111117893"/>
      </right>
      <top style="thin">
        <color rgb="FF00A595"/>
      </top>
      <bottom style="medium">
        <color theme="4" tint="-0.249977111117893"/>
      </bottom>
      <diagonal/>
    </border>
    <border>
      <left/>
      <right style="medium">
        <color theme="4" tint="-0.249977111117893"/>
      </right>
      <top/>
      <bottom style="thin">
        <color rgb="FF00A595"/>
      </bottom>
      <diagonal/>
    </border>
    <border>
      <left/>
      <right/>
      <top style="medium">
        <color theme="4" tint="-0.249977111117893"/>
      </top>
      <bottom/>
      <diagonal/>
    </border>
    <border>
      <left/>
      <right/>
      <top style="medium">
        <color theme="4" tint="-0.249977111117893"/>
      </top>
      <bottom style="thin">
        <color theme="4" tint="-0.249977111117893"/>
      </bottom>
      <diagonal/>
    </border>
    <border>
      <left/>
      <right style="thin">
        <color theme="4" tint="-0.249977111117893"/>
      </right>
      <top style="medium">
        <color theme="4" tint="-0.249977111117893"/>
      </top>
      <bottom style="thin">
        <color theme="4" tint="-0.249977111117893"/>
      </bottom>
      <diagonal/>
    </border>
    <border>
      <left/>
      <right style="medium">
        <color theme="4" tint="-0.249977111117893"/>
      </right>
      <top style="medium">
        <color theme="4" tint="-0.249977111117893"/>
      </top>
      <bottom style="thin">
        <color theme="4" tint="-0.249977111117893"/>
      </bottom>
      <diagonal/>
    </border>
    <border>
      <left style="thin">
        <color rgb="FF00A595"/>
      </left>
      <right/>
      <top style="thin">
        <color rgb="FF00A595"/>
      </top>
      <bottom style="medium">
        <color theme="4" tint="-0.249977111117893"/>
      </bottom>
      <diagonal/>
    </border>
    <border>
      <left style="thin">
        <color rgb="FF00A595"/>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rgb="FF00A595"/>
      </right>
      <top/>
      <bottom style="thin">
        <color theme="0"/>
      </bottom>
      <diagonal/>
    </border>
    <border>
      <left style="thin">
        <color theme="0"/>
      </left>
      <right style="thin">
        <color theme="0"/>
      </right>
      <top style="thin">
        <color theme="0"/>
      </top>
      <bottom style="thin">
        <color theme="0"/>
      </bottom>
      <diagonal/>
    </border>
    <border>
      <left style="thin">
        <color rgb="FF00A595"/>
      </left>
      <right style="thin">
        <color theme="0"/>
      </right>
      <top style="thin">
        <color theme="0"/>
      </top>
      <bottom style="thin">
        <color theme="0"/>
      </bottom>
      <diagonal/>
    </border>
    <border>
      <left style="thin">
        <color theme="0"/>
      </left>
      <right style="thin">
        <color rgb="FF00A595"/>
      </right>
      <top style="thin">
        <color theme="0"/>
      </top>
      <bottom style="thin">
        <color theme="0"/>
      </bottom>
      <diagonal/>
    </border>
    <border>
      <left style="thin">
        <color rgb="FF00A595"/>
      </left>
      <right style="thin">
        <color theme="0"/>
      </right>
      <top style="thin">
        <color theme="0"/>
      </top>
      <bottom style="thin">
        <color rgb="FF00A595"/>
      </bottom>
      <diagonal/>
    </border>
    <border>
      <left style="thin">
        <color theme="0"/>
      </left>
      <right style="thin">
        <color theme="0"/>
      </right>
      <top style="thin">
        <color theme="0"/>
      </top>
      <bottom style="thin">
        <color rgb="FF00A595"/>
      </bottom>
      <diagonal/>
    </border>
    <border>
      <left style="thin">
        <color theme="0"/>
      </left>
      <right style="thin">
        <color rgb="FF00A595"/>
      </right>
      <top style="thin">
        <color theme="0"/>
      </top>
      <bottom style="thin">
        <color rgb="FF00A595"/>
      </bottom>
      <diagonal/>
    </border>
  </borders>
  <cellStyleXfs count="1">
    <xf numFmtId="0" fontId="0" fillId="0" borderId="0"/>
  </cellStyleXfs>
  <cellXfs count="163">
    <xf numFmtId="0" fontId="0" fillId="0" borderId="0" xfId="0"/>
    <xf numFmtId="0" fontId="0" fillId="3" borderId="0" xfId="0" applyFill="1"/>
    <xf numFmtId="0" fontId="0" fillId="3" borderId="4" xfId="0" applyFill="1" applyBorder="1"/>
    <xf numFmtId="0" fontId="0" fillId="3" borderId="5" xfId="0" applyFill="1" applyBorder="1"/>
    <xf numFmtId="0" fontId="0" fillId="3" borderId="7" xfId="0" applyFill="1" applyBorder="1"/>
    <xf numFmtId="0" fontId="0" fillId="3" borderId="0" xfId="0" applyFill="1" applyBorder="1"/>
    <xf numFmtId="0" fontId="1" fillId="0" borderId="0" xfId="0" applyFont="1" applyFill="1" applyBorder="1" applyAlignment="1"/>
    <xf numFmtId="0" fontId="2" fillId="0" borderId="0" xfId="0" applyFont="1" applyFill="1" applyBorder="1" applyAlignment="1"/>
    <xf numFmtId="0" fontId="3" fillId="0" borderId="0" xfId="0" applyFont="1" applyFill="1" applyBorder="1" applyAlignment="1"/>
    <xf numFmtId="0" fontId="0" fillId="0" borderId="0" xfId="0" applyFill="1" applyBorder="1"/>
    <xf numFmtId="0" fontId="0" fillId="0" borderId="0" xfId="0" applyFill="1"/>
    <xf numFmtId="0" fontId="8" fillId="3" borderId="11" xfId="0" applyFont="1" applyFill="1" applyBorder="1" applyAlignment="1">
      <alignment horizontal="center"/>
    </xf>
    <xf numFmtId="0" fontId="8" fillId="3" borderId="12" xfId="0" applyFont="1" applyFill="1" applyBorder="1" applyAlignment="1">
      <alignment horizontal="center"/>
    </xf>
    <xf numFmtId="0" fontId="0" fillId="0" borderId="0" xfId="0" applyAlignment="1">
      <alignment wrapText="1"/>
    </xf>
    <xf numFmtId="0" fontId="0" fillId="0" borderId="8" xfId="0" applyFont="1" applyBorder="1" applyAlignment="1">
      <alignment wrapText="1"/>
    </xf>
    <xf numFmtId="0" fontId="0" fillId="5" borderId="8" xfId="0" applyFont="1" applyFill="1" applyBorder="1" applyAlignment="1">
      <alignment wrapText="1"/>
    </xf>
    <xf numFmtId="0" fontId="11" fillId="3" borderId="19" xfId="0" applyFont="1" applyFill="1" applyBorder="1" applyAlignment="1">
      <alignment horizontal="center"/>
    </xf>
    <xf numFmtId="0" fontId="8" fillId="3" borderId="20" xfId="0" applyFont="1" applyFill="1" applyBorder="1" applyAlignment="1">
      <alignment horizontal="center"/>
    </xf>
    <xf numFmtId="0" fontId="8" fillId="3" borderId="21" xfId="0" applyFont="1" applyFill="1" applyBorder="1" applyAlignment="1">
      <alignment horizontal="center"/>
    </xf>
    <xf numFmtId="0" fontId="11" fillId="3" borderId="21" xfId="0" applyFont="1" applyFill="1" applyBorder="1" applyAlignment="1">
      <alignment horizontal="center"/>
    </xf>
    <xf numFmtId="0" fontId="10" fillId="3" borderId="21" xfId="0" applyFont="1" applyFill="1" applyBorder="1" applyAlignment="1">
      <alignment horizontal="center"/>
    </xf>
    <xf numFmtId="0" fontId="10" fillId="3" borderId="18" xfId="0" applyFont="1" applyFill="1" applyBorder="1" applyAlignment="1">
      <alignment horizontal="center"/>
    </xf>
    <xf numFmtId="0" fontId="0" fillId="2" borderId="0" xfId="0" applyFill="1"/>
    <xf numFmtId="0" fontId="11" fillId="2" borderId="21" xfId="0" applyFont="1" applyFill="1" applyBorder="1" applyAlignment="1">
      <alignment horizontal="center"/>
    </xf>
    <xf numFmtId="0" fontId="10" fillId="2" borderId="21" xfId="0" applyFont="1" applyFill="1" applyBorder="1" applyAlignment="1">
      <alignment horizontal="center"/>
    </xf>
    <xf numFmtId="0" fontId="0" fillId="2" borderId="0" xfId="0" applyFill="1" applyAlignment="1">
      <alignment wrapText="1"/>
    </xf>
    <xf numFmtId="0" fontId="10" fillId="2" borderId="22" xfId="0" applyFont="1" applyFill="1" applyBorder="1" applyAlignment="1">
      <alignment horizontal="center"/>
    </xf>
    <xf numFmtId="0" fontId="3" fillId="3" borderId="0" xfId="0" applyFont="1" applyFill="1" applyBorder="1" applyAlignment="1">
      <alignment horizontal="center"/>
    </xf>
    <xf numFmtId="0" fontId="8" fillId="3" borderId="23" xfId="0" applyFont="1" applyFill="1" applyBorder="1" applyAlignment="1">
      <alignment horizontal="center"/>
    </xf>
    <xf numFmtId="0" fontId="8" fillId="3" borderId="25" xfId="0" applyFont="1" applyFill="1" applyBorder="1" applyAlignment="1">
      <alignment horizontal="center"/>
    </xf>
    <xf numFmtId="0" fontId="0" fillId="3" borderId="0" xfId="0" applyFill="1" applyBorder="1" applyAlignment="1">
      <alignment horizontal="center"/>
    </xf>
    <xf numFmtId="0" fontId="3" fillId="3" borderId="15" xfId="0" applyFont="1" applyFill="1" applyBorder="1" applyAlignment="1">
      <alignment horizontal="center"/>
    </xf>
    <xf numFmtId="0" fontId="3" fillId="3" borderId="29" xfId="0" applyFont="1" applyFill="1" applyBorder="1" applyAlignment="1">
      <alignment horizontal="center"/>
    </xf>
    <xf numFmtId="0" fontId="7" fillId="3" borderId="15" xfId="0" applyFont="1" applyFill="1" applyBorder="1" applyAlignment="1">
      <alignment horizontal="center"/>
    </xf>
    <xf numFmtId="0" fontId="7" fillId="3" borderId="29" xfId="0" applyFont="1" applyFill="1" applyBorder="1" applyAlignment="1">
      <alignment horizontal="center"/>
    </xf>
    <xf numFmtId="0" fontId="0" fillId="3" borderId="15" xfId="0" applyFill="1" applyBorder="1"/>
    <xf numFmtId="0" fontId="4" fillId="4" borderId="0" xfId="0" applyFont="1" applyFill="1" applyBorder="1" applyAlignment="1">
      <alignment horizontal="center" vertical="top" wrapText="1"/>
    </xf>
    <xf numFmtId="0" fontId="0" fillId="3" borderId="29" xfId="0" applyFill="1" applyBorder="1"/>
    <xf numFmtId="0" fontId="0" fillId="3" borderId="29" xfId="0" applyFill="1" applyBorder="1" applyAlignment="1">
      <alignment horizontal="center"/>
    </xf>
    <xf numFmtId="0" fontId="0" fillId="3" borderId="23" xfId="0" applyFill="1" applyBorder="1"/>
    <xf numFmtId="0" fontId="0" fillId="3" borderId="25" xfId="0" applyFill="1" applyBorder="1"/>
    <xf numFmtId="0" fontId="12" fillId="3" borderId="15" xfId="0" applyFont="1" applyFill="1" applyBorder="1" applyAlignment="1"/>
    <xf numFmtId="0" fontId="12" fillId="3" borderId="0" xfId="0" applyFont="1" applyFill="1" applyBorder="1" applyAlignment="1"/>
    <xf numFmtId="0" fontId="5" fillId="3" borderId="0" xfId="0" applyFont="1" applyFill="1" applyBorder="1" applyAlignment="1"/>
    <xf numFmtId="0" fontId="6" fillId="3" borderId="0" xfId="0" applyFont="1" applyFill="1" applyBorder="1" applyAlignment="1">
      <alignment horizontal="center"/>
    </xf>
    <xf numFmtId="0" fontId="13" fillId="3" borderId="15" xfId="0" quotePrefix="1" applyFont="1" applyFill="1" applyBorder="1"/>
    <xf numFmtId="0" fontId="13" fillId="3" borderId="0" xfId="0" applyFont="1" applyFill="1" applyBorder="1"/>
    <xf numFmtId="0" fontId="14" fillId="3" borderId="0" xfId="0" applyFont="1" applyFill="1" applyBorder="1"/>
    <xf numFmtId="0" fontId="6" fillId="3" borderId="0" xfId="0" applyFont="1" applyFill="1" applyBorder="1"/>
    <xf numFmtId="0" fontId="0" fillId="3" borderId="30" xfId="0" applyFill="1" applyBorder="1"/>
    <xf numFmtId="0" fontId="0" fillId="3" borderId="31" xfId="0" applyFill="1" applyBorder="1"/>
    <xf numFmtId="0" fontId="0" fillId="3" borderId="32" xfId="0" applyFill="1" applyBorder="1"/>
    <xf numFmtId="0" fontId="0" fillId="5" borderId="8" xfId="0" applyFont="1" applyFill="1" applyBorder="1"/>
    <xf numFmtId="0" fontId="19" fillId="0" borderId="0" xfId="0" applyFont="1"/>
    <xf numFmtId="0" fontId="0" fillId="0" borderId="0" xfId="0" applyFont="1"/>
    <xf numFmtId="0" fontId="20" fillId="0" borderId="0" xfId="0" applyFont="1" applyAlignment="1">
      <alignment wrapText="1"/>
    </xf>
    <xf numFmtId="0" fontId="0" fillId="0" borderId="0" xfId="0" applyAlignment="1"/>
    <xf numFmtId="0" fontId="8" fillId="3" borderId="34" xfId="0" applyFont="1" applyFill="1" applyBorder="1" applyAlignment="1">
      <alignment horizontal="center"/>
    </xf>
    <xf numFmtId="0" fontId="21" fillId="2" borderId="17" xfId="0" applyFont="1" applyFill="1" applyBorder="1" applyAlignment="1">
      <alignment horizontal="center" vertical="center"/>
    </xf>
    <xf numFmtId="0" fontId="21" fillId="2" borderId="33" xfId="0" applyFont="1" applyFill="1" applyBorder="1" applyAlignment="1">
      <alignment horizontal="center" vertical="center"/>
    </xf>
    <xf numFmtId="0" fontId="22" fillId="2" borderId="16" xfId="0" applyFont="1" applyFill="1" applyBorder="1" applyAlignment="1">
      <alignment horizontal="center" vertical="top" wrapText="1"/>
    </xf>
    <xf numFmtId="0" fontId="22" fillId="2" borderId="17" xfId="0" applyFont="1" applyFill="1" applyBorder="1" applyAlignment="1">
      <alignment horizontal="center" vertical="center" wrapText="1"/>
    </xf>
    <xf numFmtId="0" fontId="8" fillId="3" borderId="14" xfId="0" applyFont="1" applyFill="1" applyBorder="1" applyAlignment="1">
      <alignment horizontal="center" vertical="center"/>
    </xf>
    <xf numFmtId="0" fontId="8" fillId="3"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5" xfId="0" applyFont="1" applyFill="1" applyBorder="1" applyAlignment="1">
      <alignment horizontal="center" vertical="center" wrapText="1"/>
    </xf>
    <xf numFmtId="0" fontId="0" fillId="3" borderId="14" xfId="0" applyFill="1" applyBorder="1" applyAlignment="1">
      <alignment horizontal="center" vertical="center"/>
    </xf>
    <xf numFmtId="0" fontId="0" fillId="0" borderId="0" xfId="0" applyFill="1" applyAlignment="1">
      <alignment wrapText="1"/>
    </xf>
    <xf numFmtId="0" fontId="11" fillId="3" borderId="35" xfId="0" applyFont="1" applyFill="1" applyBorder="1" applyAlignment="1">
      <alignment horizontal="center"/>
    </xf>
    <xf numFmtId="0" fontId="0" fillId="0" borderId="15" xfId="0" applyFill="1" applyBorder="1"/>
    <xf numFmtId="0" fontId="11" fillId="3" borderId="37" xfId="0" applyFont="1" applyFill="1" applyBorder="1" applyAlignment="1">
      <alignment horizontal="center"/>
    </xf>
    <xf numFmtId="0" fontId="10" fillId="0" borderId="0" xfId="0" applyFont="1" applyFill="1" applyBorder="1" applyAlignment="1">
      <alignment horizontal="center"/>
    </xf>
    <xf numFmtId="0" fontId="8" fillId="3" borderId="38" xfId="0" applyFont="1" applyFill="1" applyBorder="1" applyAlignment="1">
      <alignment horizontal="center" vertical="center"/>
    </xf>
    <xf numFmtId="0" fontId="11" fillId="3" borderId="39" xfId="0" applyFont="1" applyFill="1" applyBorder="1" applyAlignment="1">
      <alignment horizontal="center"/>
    </xf>
    <xf numFmtId="0" fontId="21" fillId="3" borderId="0" xfId="0" applyFont="1" applyFill="1" applyBorder="1" applyAlignment="1">
      <alignment horizontal="center" vertical="center"/>
    </xf>
    <xf numFmtId="0" fontId="8" fillId="3" borderId="0" xfId="0" applyFont="1" applyFill="1" applyBorder="1" applyAlignment="1">
      <alignment horizontal="center"/>
    </xf>
    <xf numFmtId="0" fontId="22" fillId="3" borderId="0" xfId="0" applyFont="1" applyFill="1" applyBorder="1" applyAlignment="1">
      <alignment horizontal="center" vertical="center" wrapText="1"/>
    </xf>
    <xf numFmtId="0" fontId="8" fillId="3" borderId="9" xfId="0" applyFont="1" applyFill="1" applyBorder="1" applyAlignment="1">
      <alignment horizontal="center"/>
    </xf>
    <xf numFmtId="0" fontId="0" fillId="7" borderId="0" xfId="0" applyFill="1" applyBorder="1"/>
    <xf numFmtId="0" fontId="0" fillId="0" borderId="0" xfId="0" applyAlignment="1">
      <alignment horizontal="center"/>
    </xf>
    <xf numFmtId="0" fontId="0" fillId="0" borderId="0" xfId="0" applyAlignment="1">
      <alignment horizontal="center" wrapText="1"/>
    </xf>
    <xf numFmtId="0" fontId="18" fillId="3" borderId="0" xfId="0" applyFont="1" applyFill="1" applyBorder="1" applyAlignment="1">
      <alignment vertical="center"/>
    </xf>
    <xf numFmtId="0" fontId="18" fillId="3" borderId="29" xfId="0" applyFont="1" applyFill="1" applyBorder="1" applyAlignment="1">
      <alignment vertical="center"/>
    </xf>
    <xf numFmtId="0" fontId="6" fillId="3" borderId="41" xfId="0" applyFont="1" applyFill="1" applyBorder="1" applyAlignment="1">
      <alignment horizontal="center"/>
    </xf>
    <xf numFmtId="0" fontId="8" fillId="3" borderId="22" xfId="0" applyFont="1" applyFill="1" applyBorder="1" applyAlignment="1">
      <alignment horizontal="center"/>
    </xf>
    <xf numFmtId="0" fontId="8" fillId="3" borderId="29" xfId="0" applyFont="1" applyFill="1" applyBorder="1" applyAlignment="1">
      <alignment horizontal="center"/>
    </xf>
    <xf numFmtId="0" fontId="22" fillId="3" borderId="17" xfId="0" applyFont="1" applyFill="1" applyBorder="1" applyAlignment="1">
      <alignment horizontal="center" vertical="top"/>
    </xf>
    <xf numFmtId="0" fontId="11" fillId="3" borderId="47" xfId="0" applyFont="1" applyFill="1" applyBorder="1" applyAlignment="1">
      <alignment horizontal="center"/>
    </xf>
    <xf numFmtId="0" fontId="11" fillId="3" borderId="48" xfId="0" applyFont="1" applyFill="1" applyBorder="1" applyAlignment="1">
      <alignment horizontal="center"/>
    </xf>
    <xf numFmtId="0" fontId="11" fillId="3" borderId="49" xfId="0" applyFont="1" applyFill="1" applyBorder="1" applyAlignment="1">
      <alignment horizontal="center"/>
    </xf>
    <xf numFmtId="0" fontId="11" fillId="3" borderId="50" xfId="0" applyFont="1" applyFill="1" applyBorder="1" applyAlignment="1">
      <alignment horizontal="center"/>
    </xf>
    <xf numFmtId="0" fontId="3" fillId="3" borderId="51" xfId="0" applyFont="1" applyFill="1" applyBorder="1" applyAlignment="1">
      <alignment horizontal="center"/>
    </xf>
    <xf numFmtId="0" fontId="3" fillId="3" borderId="53" xfId="0" applyFont="1" applyFill="1" applyBorder="1" applyAlignment="1">
      <alignment horizontal="center"/>
    </xf>
    <xf numFmtId="0" fontId="8" fillId="3" borderId="55" xfId="0" applyFont="1" applyFill="1" applyBorder="1" applyAlignment="1">
      <alignment horizontal="center"/>
    </xf>
    <xf numFmtId="0" fontId="8" fillId="3" borderId="56" xfId="0" applyFont="1" applyFill="1" applyBorder="1" applyAlignment="1">
      <alignment horizontal="center" vertical="center"/>
    </xf>
    <xf numFmtId="0" fontId="8" fillId="3" borderId="57" xfId="0" applyFont="1" applyFill="1" applyBorder="1" applyAlignment="1">
      <alignment horizontal="center" vertical="center"/>
    </xf>
    <xf numFmtId="0" fontId="11" fillId="3" borderId="58" xfId="0" applyFont="1" applyFill="1" applyBorder="1" applyAlignment="1">
      <alignment horizontal="center"/>
    </xf>
    <xf numFmtId="0" fontId="8" fillId="3" borderId="59" xfId="0" applyFont="1" applyFill="1" applyBorder="1" applyAlignment="1">
      <alignment horizontal="center"/>
    </xf>
    <xf numFmtId="0" fontId="11" fillId="3" borderId="64" xfId="0" applyFont="1" applyFill="1" applyBorder="1" applyAlignment="1">
      <alignment horizontal="center"/>
    </xf>
    <xf numFmtId="0" fontId="0" fillId="7" borderId="0" xfId="0" applyFill="1"/>
    <xf numFmtId="17" fontId="0" fillId="0" borderId="0" xfId="0" applyNumberFormat="1"/>
    <xf numFmtId="0" fontId="0" fillId="3" borderId="0" xfId="0" applyFill="1" applyBorder="1" applyAlignment="1">
      <alignment wrapText="1"/>
    </xf>
    <xf numFmtId="0" fontId="10" fillId="2" borderId="0" xfId="0" applyFont="1" applyFill="1" applyBorder="1" applyAlignment="1">
      <alignment horizontal="center"/>
    </xf>
    <xf numFmtId="0" fontId="26" fillId="2" borderId="0" xfId="0" applyFont="1" applyFill="1"/>
    <xf numFmtId="0" fontId="27" fillId="0" borderId="0" xfId="0" applyFont="1"/>
    <xf numFmtId="0" fontId="27" fillId="2" borderId="0" xfId="0" applyFont="1" applyFill="1" applyBorder="1" applyAlignment="1">
      <alignment horizontal="center"/>
    </xf>
    <xf numFmtId="0" fontId="0" fillId="0" borderId="0" xfId="0" applyBorder="1" applyAlignment="1">
      <alignment wrapText="1"/>
    </xf>
    <xf numFmtId="0" fontId="0" fillId="3" borderId="65" xfId="0" applyFill="1" applyBorder="1"/>
    <xf numFmtId="0" fontId="0" fillId="3" borderId="66" xfId="0" applyFill="1" applyBorder="1"/>
    <xf numFmtId="0" fontId="0" fillId="3" borderId="67" xfId="0" applyFill="1" applyBorder="1"/>
    <xf numFmtId="0" fontId="0" fillId="3" borderId="68" xfId="0" applyFill="1" applyBorder="1"/>
    <xf numFmtId="0" fontId="0" fillId="3" borderId="69" xfId="0" applyFill="1" applyBorder="1"/>
    <xf numFmtId="0" fontId="0" fillId="3" borderId="70" xfId="0" applyFill="1" applyBorder="1"/>
    <xf numFmtId="0" fontId="0" fillId="3" borderId="71" xfId="0" applyFill="1" applyBorder="1"/>
    <xf numFmtId="0" fontId="0" fillId="3" borderId="72" xfId="0" applyFill="1" applyBorder="1"/>
    <xf numFmtId="0" fontId="0" fillId="3" borderId="73" xfId="0" applyFill="1" applyBorder="1"/>
    <xf numFmtId="0" fontId="22" fillId="2" borderId="1" xfId="0" applyFont="1" applyFill="1" applyBorder="1" applyAlignment="1">
      <alignment horizontal="center"/>
    </xf>
    <xf numFmtId="0" fontId="22" fillId="2" borderId="2" xfId="0" applyFont="1" applyFill="1" applyBorder="1" applyAlignment="1">
      <alignment horizontal="center"/>
    </xf>
    <xf numFmtId="0" fontId="22" fillId="2" borderId="3" xfId="0" applyFont="1" applyFill="1" applyBorder="1" applyAlignment="1">
      <alignment horizontal="center"/>
    </xf>
    <xf numFmtId="0" fontId="28" fillId="2" borderId="4" xfId="0" applyFont="1" applyFill="1" applyBorder="1" applyAlignment="1">
      <alignment horizontal="center" wrapText="1"/>
    </xf>
    <xf numFmtId="0" fontId="28" fillId="2" borderId="0" xfId="0" applyFont="1" applyFill="1" applyBorder="1" applyAlignment="1">
      <alignment horizontal="center"/>
    </xf>
    <xf numFmtId="0" fontId="28" fillId="2" borderId="5" xfId="0" applyFont="1" applyFill="1" applyBorder="1" applyAlignment="1">
      <alignment horizontal="center"/>
    </xf>
    <xf numFmtId="0" fontId="15" fillId="3" borderId="0"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29" xfId="0" applyFont="1" applyFill="1" applyBorder="1" applyAlignment="1">
      <alignment horizontal="center" vertical="center"/>
    </xf>
    <xf numFmtId="0" fontId="17" fillId="6" borderId="61" xfId="0" applyFont="1" applyFill="1" applyBorder="1" applyAlignment="1">
      <alignment horizontal="center"/>
    </xf>
    <xf numFmtId="0" fontId="17" fillId="6" borderId="63" xfId="0" applyFont="1" applyFill="1" applyBorder="1" applyAlignment="1">
      <alignment horizontal="center"/>
    </xf>
    <xf numFmtId="0" fontId="18" fillId="2" borderId="15" xfId="0" applyFont="1" applyFill="1" applyBorder="1" applyAlignment="1">
      <alignment horizontal="center" vertical="center"/>
    </xf>
    <xf numFmtId="0" fontId="21" fillId="2" borderId="0" xfId="0" applyFont="1" applyFill="1" applyBorder="1" applyAlignment="1">
      <alignment horizontal="center" vertical="top" wrapText="1"/>
    </xf>
    <xf numFmtId="0" fontId="23" fillId="3" borderId="42" xfId="0" applyFont="1" applyFill="1" applyBorder="1" applyAlignment="1">
      <alignment horizontal="center" vertical="top" wrapText="1"/>
    </xf>
    <xf numFmtId="0" fontId="23" fillId="3" borderId="43" xfId="0" applyFont="1" applyFill="1" applyBorder="1" applyAlignment="1">
      <alignment horizontal="center" vertical="top" wrapText="1"/>
    </xf>
    <xf numFmtId="0" fontId="23" fillId="3" borderId="44" xfId="0" applyFont="1" applyFill="1" applyBorder="1" applyAlignment="1">
      <alignment horizontal="center" vertical="top" wrapText="1"/>
    </xf>
    <xf numFmtId="0" fontId="25" fillId="6" borderId="0" xfId="0" applyFont="1" applyFill="1" applyBorder="1" applyAlignment="1">
      <alignment horizontal="center"/>
    </xf>
    <xf numFmtId="0" fontId="12" fillId="3" borderId="0" xfId="0" applyFont="1" applyFill="1" applyBorder="1" applyAlignment="1">
      <alignment horizontal="center"/>
    </xf>
    <xf numFmtId="0" fontId="15" fillId="2" borderId="26" xfId="0" applyFont="1" applyFill="1" applyBorder="1" applyAlignment="1">
      <alignment horizontal="center"/>
    </xf>
    <xf numFmtId="0" fontId="15" fillId="2" borderId="27" xfId="0" applyFont="1" applyFill="1" applyBorder="1" applyAlignment="1">
      <alignment horizontal="center"/>
    </xf>
    <xf numFmtId="0" fontId="15" fillId="2" borderId="28" xfId="0" applyFont="1" applyFill="1" applyBorder="1" applyAlignment="1">
      <alignment horizontal="center"/>
    </xf>
    <xf numFmtId="0" fontId="16" fillId="2" borderId="15" xfId="0" applyFont="1" applyFill="1" applyBorder="1" applyAlignment="1">
      <alignment horizontal="center"/>
    </xf>
    <xf numFmtId="0" fontId="16" fillId="2" borderId="0" xfId="0" applyFont="1" applyFill="1" applyBorder="1" applyAlignment="1">
      <alignment horizontal="center"/>
    </xf>
    <xf numFmtId="0" fontId="16" fillId="2" borderId="29" xfId="0" applyFont="1" applyFill="1" applyBorder="1" applyAlignment="1">
      <alignment horizontal="center"/>
    </xf>
    <xf numFmtId="0" fontId="3" fillId="2" borderId="15" xfId="0" applyFont="1" applyFill="1" applyBorder="1" applyAlignment="1">
      <alignment horizontal="center"/>
    </xf>
    <xf numFmtId="0" fontId="3" fillId="2" borderId="0" xfId="0" applyFont="1" applyFill="1" applyBorder="1" applyAlignment="1">
      <alignment horizontal="center"/>
    </xf>
    <xf numFmtId="0" fontId="3" fillId="2" borderId="29" xfId="0" applyFont="1" applyFill="1" applyBorder="1" applyAlignment="1">
      <alignment horizontal="center"/>
    </xf>
    <xf numFmtId="0" fontId="17" fillId="2" borderId="9" xfId="0" applyFont="1" applyFill="1" applyBorder="1" applyAlignment="1">
      <alignment horizontal="center"/>
    </xf>
    <xf numFmtId="0" fontId="17" fillId="2" borderId="10" xfId="0" applyFont="1" applyFill="1" applyBorder="1" applyAlignment="1">
      <alignment horizontal="center"/>
    </xf>
    <xf numFmtId="0" fontId="17" fillId="2" borderId="24" xfId="0" applyFont="1" applyFill="1" applyBorder="1" applyAlignment="1">
      <alignment horizontal="center"/>
    </xf>
    <xf numFmtId="0" fontId="17" fillId="6" borderId="60" xfId="0" applyFont="1" applyFill="1" applyBorder="1" applyAlignment="1">
      <alignment horizontal="center"/>
    </xf>
    <xf numFmtId="0" fontId="17" fillId="6" borderId="62" xfId="0" applyFont="1" applyFill="1" applyBorder="1" applyAlignment="1">
      <alignment horizontal="center"/>
    </xf>
    <xf numFmtId="0" fontId="24" fillId="2" borderId="36" xfId="0" applyFont="1" applyFill="1" applyBorder="1" applyAlignment="1">
      <alignment horizontal="center"/>
    </xf>
    <xf numFmtId="0" fontId="24" fillId="2" borderId="40" xfId="0" applyFont="1" applyFill="1" applyBorder="1" applyAlignment="1">
      <alignment horizontal="center"/>
    </xf>
    <xf numFmtId="0" fontId="24" fillId="2" borderId="39" xfId="0" applyFont="1" applyFill="1" applyBorder="1" applyAlignment="1">
      <alignment horizontal="center"/>
    </xf>
    <xf numFmtId="0" fontId="17" fillId="2" borderId="6" xfId="0" applyFont="1" applyFill="1" applyBorder="1" applyAlignment="1">
      <alignment horizontal="center"/>
    </xf>
    <xf numFmtId="0" fontId="17" fillId="2" borderId="25" xfId="0" applyFont="1" applyFill="1" applyBorder="1" applyAlignment="1">
      <alignment horizontal="center"/>
    </xf>
    <xf numFmtId="0" fontId="17" fillId="2" borderId="23" xfId="0" applyFont="1" applyFill="1" applyBorder="1" applyAlignment="1">
      <alignment horizontal="center"/>
    </xf>
    <xf numFmtId="0" fontId="17" fillId="2" borderId="7" xfId="0" applyFont="1" applyFill="1" applyBorder="1" applyAlignment="1">
      <alignment horizontal="center"/>
    </xf>
    <xf numFmtId="0" fontId="17" fillId="6" borderId="52" xfId="0" applyFont="1" applyFill="1" applyBorder="1" applyAlignment="1">
      <alignment horizontal="center"/>
    </xf>
    <xf numFmtId="0" fontId="17" fillId="6" borderId="53" xfId="0" applyFont="1" applyFill="1" applyBorder="1" applyAlignment="1">
      <alignment horizontal="center"/>
    </xf>
    <xf numFmtId="0" fontId="17" fillId="6" borderId="45" xfId="0" applyFont="1" applyFill="1" applyBorder="1" applyAlignment="1">
      <alignment horizontal="center"/>
    </xf>
    <xf numFmtId="0" fontId="17" fillId="6" borderId="46" xfId="0" applyFont="1" applyFill="1" applyBorder="1" applyAlignment="1">
      <alignment horizontal="center"/>
    </xf>
    <xf numFmtId="0" fontId="17" fillId="6" borderId="54" xfId="0" applyFont="1" applyFill="1" applyBorder="1" applyAlignment="1">
      <alignment horizontal="center"/>
    </xf>
  </cellXfs>
  <cellStyles count="1">
    <cellStyle name="Standard" xfId="0" builtinId="0"/>
  </cellStyles>
  <dxfs count="17">
    <dxf>
      <numFmt numFmtId="0" formatCode="General"/>
    </dxf>
    <dxf>
      <numFmt numFmtId="0" formatCode="General"/>
    </dxf>
    <dxf>
      <numFmt numFmtId="0" formatCode="General"/>
    </dxf>
    <dxf>
      <font>
        <color rgb="FF006100"/>
      </font>
      <fill>
        <patternFill>
          <bgColor rgb="FFC6EFCE"/>
        </patternFill>
      </fill>
    </dxf>
    <dxf>
      <font>
        <color rgb="FF9C0006"/>
      </font>
      <fill>
        <patternFill>
          <bgColor rgb="FFFFC7CE"/>
        </patternFill>
      </fill>
    </dxf>
    <dxf>
      <fill>
        <patternFill>
          <bgColor rgb="FF00A595"/>
        </patternFill>
      </fill>
    </dxf>
    <dxf>
      <fill>
        <patternFill>
          <bgColor rgb="FF00A595"/>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ill>
        <patternFill>
          <bgColor rgb="FF00A595"/>
        </patternFill>
      </fill>
    </dxf>
    <dxf>
      <fill>
        <patternFill>
          <bgColor rgb="FF00A595"/>
        </patternFill>
      </fill>
    </dxf>
    <dxf>
      <font>
        <color rgb="FF006100"/>
      </font>
      <fill>
        <patternFill>
          <bgColor rgb="FFC6EFCE"/>
        </patternFill>
      </fill>
    </dxf>
    <dxf>
      <font>
        <color rgb="FF9C0006"/>
      </font>
      <fill>
        <patternFill>
          <bgColor rgb="FFFFC7CE"/>
        </patternFill>
      </fill>
    </dxf>
    <dxf>
      <fill>
        <patternFill>
          <bgColor rgb="FF00A595"/>
        </patternFill>
      </fill>
    </dxf>
    <dxf>
      <fill>
        <patternFill>
          <bgColor rgb="FF00A595"/>
        </patternFill>
      </fill>
    </dxf>
    <dxf>
      <font>
        <color rgb="FF006100"/>
      </font>
      <fill>
        <patternFill>
          <bgColor rgb="FFC6EFCE"/>
        </patternFill>
      </fill>
    </dxf>
  </dxfs>
  <tableStyles count="0" defaultTableStyle="TableStyleMedium2" defaultPivotStyle="PivotStyleLight16"/>
  <colors>
    <mruColors>
      <color rgb="FF00A595"/>
      <color rgb="FF265B54"/>
      <color rgb="FF38887B"/>
      <color rgb="FF94D3CA"/>
      <color rgb="FFB7E1DC"/>
      <color rgb="FFDBF0ED"/>
      <color rgb="FFB7FF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489224336514377E-4"/>
          <c:y val="6.7227325116109545E-3"/>
          <c:w val="0.98790565878409575"/>
          <c:h val="0.9343225544965259"/>
        </c:manualLayout>
      </c:layout>
      <c:barChart>
        <c:barDir val="col"/>
        <c:grouping val="stacked"/>
        <c:varyColors val="0"/>
        <c:ser>
          <c:idx val="0"/>
          <c:order val="0"/>
          <c:tx>
            <c:strRef>
              <c:f>Datenbank_WING!$B$90</c:f>
              <c:strCache>
                <c:ptCount val="1"/>
                <c:pt idx="0">
                  <c:v>Modul 1</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6-8D09-48D0-A11C-F36A4084778A}"/>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7-8D09-48D0-A11C-F36A4084778A}"/>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0-0515-4AE7-A448-9E7AC842C35C}"/>
              </c:ext>
            </c:extLst>
          </c:dPt>
          <c:dLbls>
            <c:dLbl>
              <c:idx val="0"/>
              <c:layout/>
              <c:tx>
                <c:strRef>
                  <c:f>Datenbank_WING!$D$107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{6707912D-6A09-4821-A93B-91ED2ACA03CF}</c15:txfldGUID>
                      <c15:f>Datenbank_WING!$D$107</c15:f>
                      <c15:dlblFieldTableCache>
                        <c:ptCount val="1"/>
                      </c15:dlblFieldTableCache>
                    </c15:dlblFTEntry>
                  </c15:dlblFieldTable>
                  <c15:showDataLabelsRange val="0"/>
                </c:ext>
                <c:ext xmlns:c16="http://schemas.microsoft.com/office/drawing/2014/chart" uri="{C3380CC4-5D6E-409C-BE32-E72D297353CC}">
                  <c16:uniqueId val="{00000000-8D09-48D0-A11C-F36A4084778A}"/>
                </c:ext>
              </c:extLst>
            </c:dLbl>
            <c:dLbl>
              <c:idx val="1"/>
              <c:layout/>
              <c:tx>
                <c:strRef>
                  <c:f>Datenbank_WING!$E$107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{04B44629-4E99-4A82-AF4C-E75510E20CA3}</c15:txfldGUID>
                      <c15:f>Datenbank_WING!$E$107</c15:f>
                      <c15:dlblFieldTableCache>
                        <c:ptCount val="1"/>
                      </c15:dlblFieldTableCache>
                    </c15:dlblFTEntry>
                  </c15:dlblFieldTable>
                  <c15:showDataLabelsRange val="0"/>
                </c:ext>
                <c:ext xmlns:c16="http://schemas.microsoft.com/office/drawing/2014/chart" uri="{C3380CC4-5D6E-409C-BE32-E72D297353CC}">
                  <c16:uniqueId val="{00000001-8D09-48D0-A11C-F36A4084778A}"/>
                </c:ext>
              </c:extLst>
            </c:dLbl>
            <c:dLbl>
              <c:idx val="2"/>
              <c:layout/>
              <c:tx>
                <c:strRef>
                  <c:f>Datenbank_WING!$F$107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{FA87FA48-6762-4829-B4BD-A1D33D0E1193}</c15:txfldGUID>
                      <c15:f>Datenbank_WING!$F$107</c15:f>
                      <c15:dlblFieldTableCache>
                        <c:ptCount val="1"/>
                      </c15:dlblFieldTableCache>
                    </c15:dlblFTEntry>
                  </c15:dlblFieldTable>
                  <c15:showDataLabelsRange val="0"/>
                </c:ext>
                <c:ext xmlns:c16="http://schemas.microsoft.com/office/drawing/2014/chart" uri="{C3380CC4-5D6E-409C-BE32-E72D297353CC}">
                  <c16:uniqueId val="{00000002-8D09-48D0-A11C-F36A4084778A}"/>
                </c:ext>
              </c:extLst>
            </c:dLbl>
            <c:dLbl>
              <c:idx val="3"/>
              <c:layout/>
              <c:tx>
                <c:strRef>
                  <c:f>Datenbank_WING!$G$107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{9527151E-C665-456C-AF7A-5131BEC31BCC}</c15:txfldGUID>
                      <c15:f>Datenbank_WING!$G$107</c15:f>
                      <c15:dlblFieldTableCache>
                        <c:ptCount val="1"/>
                      </c15:dlblFieldTableCache>
                    </c15:dlblFTEntry>
                  </c15:dlblFieldTable>
                  <c15:showDataLabelsRange val="0"/>
                </c:ext>
                <c:ext xmlns:c16="http://schemas.microsoft.com/office/drawing/2014/chart" uri="{C3380CC4-5D6E-409C-BE32-E72D297353CC}">
                  <c16:uniqueId val="{00000003-8D09-48D0-A11C-F36A4084778A}"/>
                </c:ext>
              </c:extLst>
            </c:dLbl>
            <c:dLbl>
              <c:idx val="4"/>
              <c:layout/>
              <c:tx>
                <c:strRef>
                  <c:f>Datenbank_WING!$H$107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{638AECC2-3E66-4157-BE75-87FE05E27154}</c15:txfldGUID>
                      <c15:f>Datenbank_WING!$H$107</c15:f>
                      <c15:dlblFieldTableCache>
                        <c:ptCount val="1"/>
                      </c15:dlblFieldTableCache>
                    </c15:dlblFTEntry>
                  </c15:dlblFieldTable>
                  <c15:showDataLabelsRange val="0"/>
                </c:ext>
                <c:ext xmlns:c16="http://schemas.microsoft.com/office/drawing/2014/chart" uri="{C3380CC4-5D6E-409C-BE32-E72D297353CC}">
                  <c16:uniqueId val="{00000004-8D09-48D0-A11C-F36A4084778A}"/>
                </c:ext>
              </c:extLst>
            </c:dLbl>
            <c:dLbl>
              <c:idx val="5"/>
              <c:layout/>
              <c:tx>
                <c:strRef>
                  <c:f>Datenbank_WING!$I$107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{0FAFADF4-D1BC-4E65-A631-C4F0D30DE695}</c15:txfldGUID>
                      <c15:f>Datenbank_WING!$I$107</c15:f>
                      <c15:dlblFieldTableCache>
                        <c:ptCount val="1"/>
                      </c15:dlblFieldTableCache>
                    </c15:dlblFTEntry>
                  </c15:dlblFieldTable>
                  <c15:showDataLabelsRange val="0"/>
                </c:ext>
                <c:ext xmlns:c16="http://schemas.microsoft.com/office/drawing/2014/chart" uri="{C3380CC4-5D6E-409C-BE32-E72D297353CC}">
                  <c16:uniqueId val="{00000005-8D09-48D0-A11C-F36A4084778A}"/>
                </c:ext>
              </c:extLst>
            </c:dLbl>
            <c:dLbl>
              <c:idx val="6"/>
              <c:layout/>
              <c:tx>
                <c:strRef>
                  <c:f>Datenbank_WING!$J$107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{4F281BFB-F60A-4857-A631-528C573B3090}</c15:txfldGUID>
                      <c15:f>Datenbank_WING!$J$107</c15:f>
                      <c15:dlblFieldTableCache>
                        <c:ptCount val="1"/>
                      </c15:dlblFieldTableCache>
                    </c15:dlblFTEntry>
                  </c15:dlblFieldTable>
                  <c15:showDataLabelsRange val="0"/>
                </c:ext>
                <c:ext xmlns:c16="http://schemas.microsoft.com/office/drawing/2014/chart" uri="{C3380CC4-5D6E-409C-BE32-E72D297353CC}">
                  <c16:uniqueId val="{00000006-8D09-48D0-A11C-F36A4084778A}"/>
                </c:ext>
              </c:extLst>
            </c:dLbl>
            <c:dLbl>
              <c:idx val="7"/>
              <c:layout/>
              <c:tx>
                <c:strRef>
                  <c:f>Datenbank_WING!$K$107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{86B13856-DF15-46EB-9260-D1FE12056CFA}</c15:txfldGUID>
                      <c15:f>Datenbank_WING!$K$107</c15:f>
                      <c15:dlblFieldTableCache>
                        <c:ptCount val="1"/>
                      </c15:dlblFieldTableCache>
                    </c15:dlblFTEntry>
                  </c15:dlblFieldTable>
                  <c15:showDataLabelsRange val="0"/>
                </c:ext>
                <c:ext xmlns:c16="http://schemas.microsoft.com/office/drawing/2014/chart" uri="{C3380CC4-5D6E-409C-BE32-E72D297353CC}">
                  <c16:uniqueId val="{00000007-8D09-48D0-A11C-F36A4084778A}"/>
                </c:ext>
              </c:extLst>
            </c:dLbl>
            <c:dLbl>
              <c:idx val="8"/>
              <c:layout/>
              <c:tx>
                <c:strRef>
                  <c:f>Datenbank_WING!$L$107</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{6CE016F4-1E7A-422E-A29D-E5B932352E6B}</c15:txfldGUID>
                      <c15:f>Datenbank_WING!$L$107</c15:f>
                      <c15:dlblFieldTableCache>
                        <c:ptCount val="1"/>
                      </c15:dlblFieldTableCache>
                    </c15:dlblFTEntry>
                  </c15:dlblFieldTable>
                  <c15:showDataLabelsRange val="0"/>
                </c:ext>
                <c:ext xmlns:c16="http://schemas.microsoft.com/office/drawing/2014/chart" uri="{C3380CC4-5D6E-409C-BE32-E72D297353CC}">
                  <c16:uniqueId val="{00000000-0515-4AE7-A448-9E7AC842C35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Datenbank_WING!$A$91:$A$99</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Datenbank_WING!$B$91:$B$99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8D09-48D0-A11C-F36A4084778A}"/>
            </c:ext>
          </c:extLst>
        </c:ser>
        <c:ser>
          <c:idx val="1"/>
          <c:order val="1"/>
          <c:tx>
            <c:strRef>
              <c:f>Datenbank_WING!$C$90</c:f>
              <c:strCache>
                <c:ptCount val="1"/>
                <c:pt idx="0">
                  <c:v>Modul 2</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F-8D09-48D0-A11C-F36A4084778A}"/>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10-8D09-48D0-A11C-F36A4084778A}"/>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1-0515-4AE7-A448-9E7AC842C35C}"/>
              </c:ext>
            </c:extLst>
          </c:dPt>
          <c:dLbls>
            <c:dLbl>
              <c:idx val="0"/>
              <c:layout/>
              <c:tx>
                <c:strRef>
                  <c:f>Datenbank_WING!$D$108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{A6350274-A54F-425D-BE87-0E33EE4FCF3E}</c15:txfldGUID>
                      <c15:f>Datenbank_WING!$D$108</c15:f>
                      <c15:dlblFieldTableCache>
                        <c:ptCount val="1"/>
                      </c15:dlblFieldTableCache>
                    </c15:dlblFTEntry>
                  </c15:dlblFieldTable>
                  <c15:showDataLabelsRange val="0"/>
                </c:ext>
                <c:ext xmlns:c16="http://schemas.microsoft.com/office/drawing/2014/chart" uri="{C3380CC4-5D6E-409C-BE32-E72D297353CC}">
                  <c16:uniqueId val="{00000009-8D09-48D0-A11C-F36A4084778A}"/>
                </c:ext>
              </c:extLst>
            </c:dLbl>
            <c:dLbl>
              <c:idx val="1"/>
              <c:layout/>
              <c:tx>
                <c:strRef>
                  <c:f>Datenbank_WING!$E$108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{25D2D493-F866-4A57-9D2A-3A8044F6F3DD}</c15:txfldGUID>
                      <c15:f>Datenbank_WING!$E$108</c15:f>
                      <c15:dlblFieldTableCache>
                        <c:ptCount val="1"/>
                      </c15:dlblFieldTableCache>
                    </c15:dlblFTEntry>
                  </c15:dlblFieldTable>
                  <c15:showDataLabelsRange val="0"/>
                </c:ext>
                <c:ext xmlns:c16="http://schemas.microsoft.com/office/drawing/2014/chart" uri="{C3380CC4-5D6E-409C-BE32-E72D297353CC}">
                  <c16:uniqueId val="{0000000A-8D09-48D0-A11C-F36A4084778A}"/>
                </c:ext>
              </c:extLst>
            </c:dLbl>
            <c:dLbl>
              <c:idx val="2"/>
              <c:layout/>
              <c:tx>
                <c:strRef>
                  <c:f>Datenbank_WING!$F$108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{2A979C82-9469-437F-998D-C427BC78F0B6}</c15:txfldGUID>
                      <c15:f>Datenbank_WING!$F$108</c15:f>
                      <c15:dlblFieldTableCache>
                        <c:ptCount val="1"/>
                      </c15:dlblFieldTableCache>
                    </c15:dlblFTEntry>
                  </c15:dlblFieldTable>
                  <c15:showDataLabelsRange val="0"/>
                </c:ext>
                <c:ext xmlns:c16="http://schemas.microsoft.com/office/drawing/2014/chart" uri="{C3380CC4-5D6E-409C-BE32-E72D297353CC}">
                  <c16:uniqueId val="{0000000B-8D09-48D0-A11C-F36A4084778A}"/>
                </c:ext>
              </c:extLst>
            </c:dLbl>
            <c:dLbl>
              <c:idx val="3"/>
              <c:layout/>
              <c:tx>
                <c:strRef>
                  <c:f>Datenbank_WING!$G$108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{3456AE3D-6D74-453B-A740-C3B5D319B4A2}</c15:txfldGUID>
                      <c15:f>Datenbank_WING!$G$108</c15:f>
                      <c15:dlblFieldTableCache>
                        <c:ptCount val="1"/>
                      </c15:dlblFieldTableCache>
                    </c15:dlblFTEntry>
                  </c15:dlblFieldTable>
                  <c15:showDataLabelsRange val="0"/>
                </c:ext>
                <c:ext xmlns:c16="http://schemas.microsoft.com/office/drawing/2014/chart" uri="{C3380CC4-5D6E-409C-BE32-E72D297353CC}">
                  <c16:uniqueId val="{0000000C-8D09-48D0-A11C-F36A4084778A}"/>
                </c:ext>
              </c:extLst>
            </c:dLbl>
            <c:dLbl>
              <c:idx val="4"/>
              <c:layout/>
              <c:tx>
                <c:strRef>
                  <c:f>Datenbank_WING!$H$108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{8A3BFA41-2085-467F-B63E-CDF1769A5BDA}</c15:txfldGUID>
                      <c15:f>Datenbank_WING!$H$108</c15:f>
                      <c15:dlblFieldTableCache>
                        <c:ptCount val="1"/>
                      </c15:dlblFieldTableCache>
                    </c15:dlblFTEntry>
                  </c15:dlblFieldTable>
                  <c15:showDataLabelsRange val="0"/>
                </c:ext>
                <c:ext xmlns:c16="http://schemas.microsoft.com/office/drawing/2014/chart" uri="{C3380CC4-5D6E-409C-BE32-E72D297353CC}">
                  <c16:uniqueId val="{0000000D-8D09-48D0-A11C-F36A4084778A}"/>
                </c:ext>
              </c:extLst>
            </c:dLbl>
            <c:dLbl>
              <c:idx val="5"/>
              <c:layout/>
              <c:tx>
                <c:strRef>
                  <c:f>Datenbank_WING!$I$108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{E5F069A3-7396-4EA7-9664-5E7B6AC66396}</c15:txfldGUID>
                      <c15:f>Datenbank_WING!$I$108</c15:f>
                      <c15:dlblFieldTableCache>
                        <c:ptCount val="1"/>
                      </c15:dlblFieldTableCache>
                    </c15:dlblFTEntry>
                  </c15:dlblFieldTable>
                  <c15:showDataLabelsRange val="0"/>
                </c:ext>
                <c:ext xmlns:c16="http://schemas.microsoft.com/office/drawing/2014/chart" uri="{C3380CC4-5D6E-409C-BE32-E72D297353CC}">
                  <c16:uniqueId val="{0000000E-8D09-48D0-A11C-F36A4084778A}"/>
                </c:ext>
              </c:extLst>
            </c:dLbl>
            <c:dLbl>
              <c:idx val="6"/>
              <c:layout/>
              <c:tx>
                <c:strRef>
                  <c:f>Datenbank_WING!$J$108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{B57A1A6F-6E5B-4D75-94E6-C2E9F2C38884}</c15:txfldGUID>
                      <c15:f>Datenbank_WING!$J$108</c15:f>
                      <c15:dlblFieldTableCache>
                        <c:ptCount val="1"/>
                      </c15:dlblFieldTableCache>
                    </c15:dlblFTEntry>
                  </c15:dlblFieldTable>
                  <c15:showDataLabelsRange val="0"/>
                </c:ext>
                <c:ext xmlns:c16="http://schemas.microsoft.com/office/drawing/2014/chart" uri="{C3380CC4-5D6E-409C-BE32-E72D297353CC}">
                  <c16:uniqueId val="{0000000F-8D09-48D0-A11C-F36A4084778A}"/>
                </c:ext>
              </c:extLst>
            </c:dLbl>
            <c:dLbl>
              <c:idx val="7"/>
              <c:layout/>
              <c:tx>
                <c:strRef>
                  <c:f>Datenbank_WING!$K$108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{B7497851-CFF6-4C2D-8A4F-C3500F62727E}</c15:txfldGUID>
                      <c15:f>Datenbank_WING!$K$108</c15:f>
                      <c15:dlblFieldTableCache>
                        <c:ptCount val="1"/>
                      </c15:dlblFieldTableCache>
                    </c15:dlblFTEntry>
                  </c15:dlblFieldTable>
                  <c15:showDataLabelsRange val="0"/>
                </c:ext>
                <c:ext xmlns:c16="http://schemas.microsoft.com/office/drawing/2014/chart" uri="{C3380CC4-5D6E-409C-BE32-E72D297353CC}">
                  <c16:uniqueId val="{00000010-8D09-48D0-A11C-F36A4084778A}"/>
                </c:ext>
              </c:extLst>
            </c:dLbl>
            <c:dLbl>
              <c:idx val="8"/>
              <c:layout/>
              <c:tx>
                <c:strRef>
                  <c:f>Datenbank_WING!$L$108</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{A6B1F70C-83F5-47F9-AA19-B8C85704F994}</c15:txfldGUID>
                      <c15:f>Datenbank_WING!$L$108</c15:f>
                      <c15:dlblFieldTableCache>
                        <c:ptCount val="1"/>
                      </c15:dlblFieldTableCache>
                    </c15:dlblFTEntry>
                  </c15:dlblFieldTable>
                  <c15:showDataLabelsRange val="0"/>
                </c:ext>
                <c:ext xmlns:c16="http://schemas.microsoft.com/office/drawing/2014/chart" uri="{C3380CC4-5D6E-409C-BE32-E72D297353CC}">
                  <c16:uniqueId val="{00000001-0515-4AE7-A448-9E7AC842C35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Datenbank_WING!$A$91:$A$99</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Datenbank_WING!$C$91:$C$99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1-8D09-48D0-A11C-F36A4084778A}"/>
            </c:ext>
          </c:extLst>
        </c:ser>
        <c:ser>
          <c:idx val="2"/>
          <c:order val="2"/>
          <c:tx>
            <c:strRef>
              <c:f>Datenbank_WING!$D$90</c:f>
              <c:strCache>
                <c:ptCount val="1"/>
                <c:pt idx="0">
                  <c:v>Modul 3</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18-8D09-48D0-A11C-F36A4084778A}"/>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19-8D09-48D0-A11C-F36A4084778A}"/>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2-0515-4AE7-A448-9E7AC842C35C}"/>
              </c:ext>
            </c:extLst>
          </c:dPt>
          <c:dLbls>
            <c:dLbl>
              <c:idx val="0"/>
              <c:layout/>
              <c:tx>
                <c:strRef>
                  <c:f>Datenbank_WING!$D$109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{01596949-C823-4F52-A625-389712542E51}</c15:txfldGUID>
                      <c15:f>Datenbank_WING!$D$109</c15:f>
                      <c15:dlblFieldTableCache>
                        <c:ptCount val="1"/>
                      </c15:dlblFieldTableCache>
                    </c15:dlblFTEntry>
                  </c15:dlblFieldTable>
                  <c15:showDataLabelsRange val="0"/>
                </c:ext>
                <c:ext xmlns:c16="http://schemas.microsoft.com/office/drawing/2014/chart" uri="{C3380CC4-5D6E-409C-BE32-E72D297353CC}">
                  <c16:uniqueId val="{00000012-8D09-48D0-A11C-F36A4084778A}"/>
                </c:ext>
              </c:extLst>
            </c:dLbl>
            <c:dLbl>
              <c:idx val="1"/>
              <c:layout/>
              <c:tx>
                <c:strRef>
                  <c:f>Datenbank_WING!$E$109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{5CA2A819-444F-4FDB-ACDF-70861691230E}</c15:txfldGUID>
                      <c15:f>Datenbank_WING!$E$109</c15:f>
                      <c15:dlblFieldTableCache>
                        <c:ptCount val="1"/>
                      </c15:dlblFieldTableCache>
                    </c15:dlblFTEntry>
                  </c15:dlblFieldTable>
                  <c15:showDataLabelsRange val="0"/>
                </c:ext>
                <c:ext xmlns:c16="http://schemas.microsoft.com/office/drawing/2014/chart" uri="{C3380CC4-5D6E-409C-BE32-E72D297353CC}">
                  <c16:uniqueId val="{00000013-8D09-48D0-A11C-F36A4084778A}"/>
                </c:ext>
              </c:extLst>
            </c:dLbl>
            <c:dLbl>
              <c:idx val="2"/>
              <c:layout/>
              <c:tx>
                <c:strRef>
                  <c:f>Datenbank_WING!$F$109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{14103889-827B-4BF9-A8CB-26870DE8BF88}</c15:txfldGUID>
                      <c15:f>Datenbank_WING!$F$109</c15:f>
                      <c15:dlblFieldTableCache>
                        <c:ptCount val="1"/>
                      </c15:dlblFieldTableCache>
                    </c15:dlblFTEntry>
                  </c15:dlblFieldTable>
                  <c15:showDataLabelsRange val="0"/>
                </c:ext>
                <c:ext xmlns:c16="http://schemas.microsoft.com/office/drawing/2014/chart" uri="{C3380CC4-5D6E-409C-BE32-E72D297353CC}">
                  <c16:uniqueId val="{00000014-8D09-48D0-A11C-F36A4084778A}"/>
                </c:ext>
              </c:extLst>
            </c:dLbl>
            <c:dLbl>
              <c:idx val="3"/>
              <c:layout/>
              <c:tx>
                <c:strRef>
                  <c:f>Datenbank_WING!$G$109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{DEB877C6-DFC8-4A3B-96F6-FCE5B92DB2BB}</c15:txfldGUID>
                      <c15:f>Datenbank_WING!$G$109</c15:f>
                      <c15:dlblFieldTableCache>
                        <c:ptCount val="1"/>
                      </c15:dlblFieldTableCache>
                    </c15:dlblFTEntry>
                  </c15:dlblFieldTable>
                  <c15:showDataLabelsRange val="0"/>
                </c:ext>
                <c:ext xmlns:c16="http://schemas.microsoft.com/office/drawing/2014/chart" uri="{C3380CC4-5D6E-409C-BE32-E72D297353CC}">
                  <c16:uniqueId val="{00000015-8D09-48D0-A11C-F36A4084778A}"/>
                </c:ext>
              </c:extLst>
            </c:dLbl>
            <c:dLbl>
              <c:idx val="4"/>
              <c:layout/>
              <c:tx>
                <c:strRef>
                  <c:f>Datenbank_WING!$H$109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{A8E20AB2-CEE8-4323-9C65-4329E91B76C8}</c15:txfldGUID>
                      <c15:f>Datenbank_WING!$H$109</c15:f>
                      <c15:dlblFieldTableCache>
                        <c:ptCount val="1"/>
                      </c15:dlblFieldTableCache>
                    </c15:dlblFTEntry>
                  </c15:dlblFieldTable>
                  <c15:showDataLabelsRange val="0"/>
                </c:ext>
                <c:ext xmlns:c16="http://schemas.microsoft.com/office/drawing/2014/chart" uri="{C3380CC4-5D6E-409C-BE32-E72D297353CC}">
                  <c16:uniqueId val="{00000016-8D09-48D0-A11C-F36A4084778A}"/>
                </c:ext>
              </c:extLst>
            </c:dLbl>
            <c:dLbl>
              <c:idx val="5"/>
              <c:layout/>
              <c:tx>
                <c:strRef>
                  <c:f>Datenbank_WING!$I$109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{D35769CE-028E-462C-9C9D-B1277498DE31}</c15:txfldGUID>
                      <c15:f>Datenbank_WING!$I$109</c15:f>
                      <c15:dlblFieldTableCache>
                        <c:ptCount val="1"/>
                      </c15:dlblFieldTableCache>
                    </c15:dlblFTEntry>
                  </c15:dlblFieldTable>
                  <c15:showDataLabelsRange val="0"/>
                </c:ext>
                <c:ext xmlns:c16="http://schemas.microsoft.com/office/drawing/2014/chart" uri="{C3380CC4-5D6E-409C-BE32-E72D297353CC}">
                  <c16:uniqueId val="{00000017-8D09-48D0-A11C-F36A4084778A}"/>
                </c:ext>
              </c:extLst>
            </c:dLbl>
            <c:dLbl>
              <c:idx val="6"/>
              <c:layout/>
              <c:tx>
                <c:strRef>
                  <c:f>Datenbank_WING!$J$109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{DB797535-0257-4D63-AEFD-909DBDD38B3C}</c15:txfldGUID>
                      <c15:f>Datenbank_WING!$J$109</c15:f>
                      <c15:dlblFieldTableCache>
                        <c:ptCount val="1"/>
                      </c15:dlblFieldTableCache>
                    </c15:dlblFTEntry>
                  </c15:dlblFieldTable>
                  <c15:showDataLabelsRange val="0"/>
                </c:ext>
                <c:ext xmlns:c16="http://schemas.microsoft.com/office/drawing/2014/chart" uri="{C3380CC4-5D6E-409C-BE32-E72D297353CC}">
                  <c16:uniqueId val="{00000018-8D09-48D0-A11C-F36A4084778A}"/>
                </c:ext>
              </c:extLst>
            </c:dLbl>
            <c:dLbl>
              <c:idx val="7"/>
              <c:layout/>
              <c:tx>
                <c:strRef>
                  <c:f>Datenbank_WING!$K$109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{6C099B4C-AF54-4342-BEE3-0A56367665F7}</c15:txfldGUID>
                      <c15:f>Datenbank_WING!$K$109</c15:f>
                      <c15:dlblFieldTableCache>
                        <c:ptCount val="1"/>
                      </c15:dlblFieldTableCache>
                    </c15:dlblFTEntry>
                  </c15:dlblFieldTable>
                  <c15:showDataLabelsRange val="0"/>
                </c:ext>
                <c:ext xmlns:c16="http://schemas.microsoft.com/office/drawing/2014/chart" uri="{C3380CC4-5D6E-409C-BE32-E72D297353CC}">
                  <c16:uniqueId val="{00000019-8D09-48D0-A11C-F36A4084778A}"/>
                </c:ext>
              </c:extLst>
            </c:dLbl>
            <c:dLbl>
              <c:idx val="8"/>
              <c:layout/>
              <c:tx>
                <c:strRef>
                  <c:f>Datenbank_WING!$L$109</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{0A5B712B-0387-40CA-A1CD-8AFF925D7F62}</c15:txfldGUID>
                      <c15:f>Datenbank_WING!$L$109</c15:f>
                      <c15:dlblFieldTableCache>
                        <c:ptCount val="1"/>
                      </c15:dlblFieldTableCache>
                    </c15:dlblFTEntry>
                  </c15:dlblFieldTable>
                  <c15:showDataLabelsRange val="0"/>
                </c:ext>
                <c:ext xmlns:c16="http://schemas.microsoft.com/office/drawing/2014/chart" uri="{C3380CC4-5D6E-409C-BE32-E72D297353CC}">
                  <c16:uniqueId val="{00000002-0515-4AE7-A448-9E7AC842C35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Datenbank_WING!$A$91:$A$99</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Datenbank_WING!$D$91:$D$99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A-8D09-48D0-A11C-F36A4084778A}"/>
            </c:ext>
          </c:extLst>
        </c:ser>
        <c:ser>
          <c:idx val="3"/>
          <c:order val="3"/>
          <c:tx>
            <c:strRef>
              <c:f>Datenbank_WING!$E$90</c:f>
              <c:strCache>
                <c:ptCount val="1"/>
                <c:pt idx="0">
                  <c:v>Modul 4</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21-8D09-48D0-A11C-F36A4084778A}"/>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22-8D09-48D0-A11C-F36A4084778A}"/>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3-0515-4AE7-A448-9E7AC842C35C}"/>
              </c:ext>
            </c:extLst>
          </c:dPt>
          <c:dLbls>
            <c:dLbl>
              <c:idx val="0"/>
              <c:layout/>
              <c:tx>
                <c:strRef>
                  <c:f>Datenbank_WING!$D$110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{2A89835C-59DF-4EDE-9CB6-E02E4EBC9BA9}</c15:txfldGUID>
                      <c15:f>Datenbank_WING!$D$110</c15:f>
                      <c15:dlblFieldTableCache>
                        <c:ptCount val="1"/>
                      </c15:dlblFieldTableCache>
                    </c15:dlblFTEntry>
                  </c15:dlblFieldTable>
                  <c15:showDataLabelsRange val="0"/>
                </c:ext>
                <c:ext xmlns:c16="http://schemas.microsoft.com/office/drawing/2014/chart" uri="{C3380CC4-5D6E-409C-BE32-E72D297353CC}">
                  <c16:uniqueId val="{0000001B-8D09-48D0-A11C-F36A4084778A}"/>
                </c:ext>
              </c:extLst>
            </c:dLbl>
            <c:dLbl>
              <c:idx val="1"/>
              <c:layout/>
              <c:tx>
                <c:strRef>
                  <c:f>Datenbank_WING!$E$110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{559F7694-5B00-4B38-973E-816E227ADC10}</c15:txfldGUID>
                      <c15:f>Datenbank_WING!$E$110</c15:f>
                      <c15:dlblFieldTableCache>
                        <c:ptCount val="1"/>
                      </c15:dlblFieldTableCache>
                    </c15:dlblFTEntry>
                  </c15:dlblFieldTable>
                  <c15:showDataLabelsRange val="0"/>
                </c:ext>
                <c:ext xmlns:c16="http://schemas.microsoft.com/office/drawing/2014/chart" uri="{C3380CC4-5D6E-409C-BE32-E72D297353CC}">
                  <c16:uniqueId val="{0000001C-8D09-48D0-A11C-F36A4084778A}"/>
                </c:ext>
              </c:extLst>
            </c:dLbl>
            <c:dLbl>
              <c:idx val="2"/>
              <c:layout/>
              <c:tx>
                <c:strRef>
                  <c:f>Datenbank_WING!$F$110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{6BB851A8-7DF2-41FA-A46D-684F2DCADE95}</c15:txfldGUID>
                      <c15:f>Datenbank_WING!$F$110</c15:f>
                      <c15:dlblFieldTableCache>
                        <c:ptCount val="1"/>
                      </c15:dlblFieldTableCache>
                    </c15:dlblFTEntry>
                  </c15:dlblFieldTable>
                  <c15:showDataLabelsRange val="0"/>
                </c:ext>
                <c:ext xmlns:c16="http://schemas.microsoft.com/office/drawing/2014/chart" uri="{C3380CC4-5D6E-409C-BE32-E72D297353CC}">
                  <c16:uniqueId val="{0000001D-8D09-48D0-A11C-F36A4084778A}"/>
                </c:ext>
              </c:extLst>
            </c:dLbl>
            <c:dLbl>
              <c:idx val="3"/>
              <c:layout/>
              <c:tx>
                <c:strRef>
                  <c:f>Datenbank_WING!$G$110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{8259B9F6-25AB-47BE-9CFC-86CA50A3AC9B}</c15:txfldGUID>
                      <c15:f>Datenbank_WING!$G$110</c15:f>
                      <c15:dlblFieldTableCache>
                        <c:ptCount val="1"/>
                      </c15:dlblFieldTableCache>
                    </c15:dlblFTEntry>
                  </c15:dlblFieldTable>
                  <c15:showDataLabelsRange val="0"/>
                </c:ext>
                <c:ext xmlns:c16="http://schemas.microsoft.com/office/drawing/2014/chart" uri="{C3380CC4-5D6E-409C-BE32-E72D297353CC}">
                  <c16:uniqueId val="{0000001E-8D09-48D0-A11C-F36A4084778A}"/>
                </c:ext>
              </c:extLst>
            </c:dLbl>
            <c:dLbl>
              <c:idx val="4"/>
              <c:layout/>
              <c:tx>
                <c:strRef>
                  <c:f>Datenbank_WING!$H$110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{7B5DD8E4-61D5-41BA-B1BD-80EC0A6CD09F}</c15:txfldGUID>
                      <c15:f>Datenbank_WING!$H$110</c15:f>
                      <c15:dlblFieldTableCache>
                        <c:ptCount val="1"/>
                      </c15:dlblFieldTableCache>
                    </c15:dlblFTEntry>
                  </c15:dlblFieldTable>
                  <c15:showDataLabelsRange val="0"/>
                </c:ext>
                <c:ext xmlns:c16="http://schemas.microsoft.com/office/drawing/2014/chart" uri="{C3380CC4-5D6E-409C-BE32-E72D297353CC}">
                  <c16:uniqueId val="{0000001F-8D09-48D0-A11C-F36A4084778A}"/>
                </c:ext>
              </c:extLst>
            </c:dLbl>
            <c:dLbl>
              <c:idx val="5"/>
              <c:layout/>
              <c:tx>
                <c:strRef>
                  <c:f>Datenbank_WING!$I$110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{92492912-A855-4895-B7D5-E4A346B032AD}</c15:txfldGUID>
                      <c15:f>Datenbank_WING!$I$110</c15:f>
                      <c15:dlblFieldTableCache>
                        <c:ptCount val="1"/>
                      </c15:dlblFieldTableCache>
                    </c15:dlblFTEntry>
                  </c15:dlblFieldTable>
                  <c15:showDataLabelsRange val="0"/>
                </c:ext>
                <c:ext xmlns:c16="http://schemas.microsoft.com/office/drawing/2014/chart" uri="{C3380CC4-5D6E-409C-BE32-E72D297353CC}">
                  <c16:uniqueId val="{00000020-8D09-48D0-A11C-F36A4084778A}"/>
                </c:ext>
              </c:extLst>
            </c:dLbl>
            <c:dLbl>
              <c:idx val="6"/>
              <c:layout/>
              <c:tx>
                <c:strRef>
                  <c:f>Datenbank_WING!$J$110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{15172D97-D7E7-4513-9507-79191F21E40F}</c15:txfldGUID>
                      <c15:f>Datenbank_WING!$J$110</c15:f>
                      <c15:dlblFieldTableCache>
                        <c:ptCount val="1"/>
                      </c15:dlblFieldTableCache>
                    </c15:dlblFTEntry>
                  </c15:dlblFieldTable>
                  <c15:showDataLabelsRange val="0"/>
                </c:ext>
                <c:ext xmlns:c16="http://schemas.microsoft.com/office/drawing/2014/chart" uri="{C3380CC4-5D6E-409C-BE32-E72D297353CC}">
                  <c16:uniqueId val="{00000021-8D09-48D0-A11C-F36A4084778A}"/>
                </c:ext>
              </c:extLst>
            </c:dLbl>
            <c:dLbl>
              <c:idx val="7"/>
              <c:layout/>
              <c:tx>
                <c:strRef>
                  <c:f>Datenbank_WING!$K$110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{C2393EC5-BC97-4145-9349-5C1BA67BD35C}</c15:txfldGUID>
                      <c15:f>Datenbank_WING!$K$110</c15:f>
                      <c15:dlblFieldTableCache>
                        <c:ptCount val="1"/>
                      </c15:dlblFieldTableCache>
                    </c15:dlblFTEntry>
                  </c15:dlblFieldTable>
                  <c15:showDataLabelsRange val="0"/>
                </c:ext>
                <c:ext xmlns:c16="http://schemas.microsoft.com/office/drawing/2014/chart" uri="{C3380CC4-5D6E-409C-BE32-E72D297353CC}">
                  <c16:uniqueId val="{00000022-8D09-48D0-A11C-F36A4084778A}"/>
                </c:ext>
              </c:extLst>
            </c:dLbl>
            <c:dLbl>
              <c:idx val="8"/>
              <c:layout/>
              <c:tx>
                <c:strRef>
                  <c:f>Datenbank_WING!$L$110</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{81B9A863-45E5-40D2-B990-8C9E963B9DED}</c15:txfldGUID>
                      <c15:f>Datenbank_WING!$L$110</c15:f>
                      <c15:dlblFieldTableCache>
                        <c:ptCount val="1"/>
                      </c15:dlblFieldTableCache>
                    </c15:dlblFTEntry>
                  </c15:dlblFieldTable>
                  <c15:showDataLabelsRange val="0"/>
                </c:ext>
                <c:ext xmlns:c16="http://schemas.microsoft.com/office/drawing/2014/chart" uri="{C3380CC4-5D6E-409C-BE32-E72D297353CC}">
                  <c16:uniqueId val="{00000003-0515-4AE7-A448-9E7AC842C35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Datenbank_WING!$A$91:$A$99</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Datenbank_WING!$E$91:$E$99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3-8D09-48D0-A11C-F36A4084778A}"/>
            </c:ext>
          </c:extLst>
        </c:ser>
        <c:ser>
          <c:idx val="4"/>
          <c:order val="4"/>
          <c:tx>
            <c:strRef>
              <c:f>Datenbank_WING!$F$90</c:f>
              <c:strCache>
                <c:ptCount val="1"/>
                <c:pt idx="0">
                  <c:v>Modul 5</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2A-8D09-48D0-A11C-F36A4084778A}"/>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2B-8D09-48D0-A11C-F36A4084778A}"/>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4-0515-4AE7-A448-9E7AC842C35C}"/>
              </c:ext>
            </c:extLst>
          </c:dPt>
          <c:dLbls>
            <c:dLbl>
              <c:idx val="0"/>
              <c:layout/>
              <c:tx>
                <c:strRef>
                  <c:f>Datenbank_WING!$D$111</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{01D77704-AE80-4E10-AADD-CA9FA48C57D7}</c15:txfldGUID>
                      <c15:f>Datenbank_WING!$D$111</c15:f>
                      <c15:dlblFieldTableCache>
                        <c:ptCount val="1"/>
                      </c15:dlblFieldTableCache>
                    </c15:dlblFTEntry>
                  </c15:dlblFieldTable>
                  <c15:showDataLabelsRange val="0"/>
                </c:ext>
                <c:ext xmlns:c16="http://schemas.microsoft.com/office/drawing/2014/chart" uri="{C3380CC4-5D6E-409C-BE32-E72D297353CC}">
                  <c16:uniqueId val="{00000024-8D09-48D0-A11C-F36A4084778A}"/>
                </c:ext>
              </c:extLst>
            </c:dLbl>
            <c:dLbl>
              <c:idx val="1"/>
              <c:layout/>
              <c:tx>
                <c:strRef>
                  <c:f>Datenbank_WING!$E$111</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{658E6D57-8FFF-4907-B40B-5221E5298F71}</c15:txfldGUID>
                      <c15:f>Datenbank_WING!$E$111</c15:f>
                      <c15:dlblFieldTableCache>
                        <c:ptCount val="1"/>
                      </c15:dlblFieldTableCache>
                    </c15:dlblFTEntry>
                  </c15:dlblFieldTable>
                  <c15:showDataLabelsRange val="0"/>
                </c:ext>
                <c:ext xmlns:c16="http://schemas.microsoft.com/office/drawing/2014/chart" uri="{C3380CC4-5D6E-409C-BE32-E72D297353CC}">
                  <c16:uniqueId val="{00000025-8D09-48D0-A11C-F36A4084778A}"/>
                </c:ext>
              </c:extLst>
            </c:dLbl>
            <c:dLbl>
              <c:idx val="2"/>
              <c:layout/>
              <c:tx>
                <c:strRef>
                  <c:f>Datenbank_WING!$F$111</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{D798F700-6D90-4839-8F3D-3E6678BAA69B}</c15:txfldGUID>
                      <c15:f>Datenbank_WING!$F$111</c15:f>
                      <c15:dlblFieldTableCache>
                        <c:ptCount val="1"/>
                      </c15:dlblFieldTableCache>
                    </c15:dlblFTEntry>
                  </c15:dlblFieldTable>
                  <c15:showDataLabelsRange val="0"/>
                </c:ext>
                <c:ext xmlns:c16="http://schemas.microsoft.com/office/drawing/2014/chart" uri="{C3380CC4-5D6E-409C-BE32-E72D297353CC}">
                  <c16:uniqueId val="{00000026-8D09-48D0-A11C-F36A4084778A}"/>
                </c:ext>
              </c:extLst>
            </c:dLbl>
            <c:dLbl>
              <c:idx val="3"/>
              <c:layout/>
              <c:tx>
                <c:strRef>
                  <c:f>Datenbank_WING!$G$111</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{CD656646-1752-4331-9DD8-1102D4E73FDB}</c15:txfldGUID>
                      <c15:f>Datenbank_WING!$G$111</c15:f>
                      <c15:dlblFieldTableCache>
                        <c:ptCount val="1"/>
                      </c15:dlblFieldTableCache>
                    </c15:dlblFTEntry>
                  </c15:dlblFieldTable>
                  <c15:showDataLabelsRange val="0"/>
                </c:ext>
                <c:ext xmlns:c16="http://schemas.microsoft.com/office/drawing/2014/chart" uri="{C3380CC4-5D6E-409C-BE32-E72D297353CC}">
                  <c16:uniqueId val="{00000027-8D09-48D0-A11C-F36A4084778A}"/>
                </c:ext>
              </c:extLst>
            </c:dLbl>
            <c:dLbl>
              <c:idx val="4"/>
              <c:layout/>
              <c:tx>
                <c:strRef>
                  <c:f>Datenbank_WING!$H$111</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{FC16DF27-48F9-4349-B9E2-E1743BBF8F19}</c15:txfldGUID>
                      <c15:f>Datenbank_WING!$H$111</c15:f>
                      <c15:dlblFieldTableCache>
                        <c:ptCount val="1"/>
                      </c15:dlblFieldTableCache>
                    </c15:dlblFTEntry>
                  </c15:dlblFieldTable>
                  <c15:showDataLabelsRange val="0"/>
                </c:ext>
                <c:ext xmlns:c16="http://schemas.microsoft.com/office/drawing/2014/chart" uri="{C3380CC4-5D6E-409C-BE32-E72D297353CC}">
                  <c16:uniqueId val="{00000028-8D09-48D0-A11C-F36A4084778A}"/>
                </c:ext>
              </c:extLst>
            </c:dLbl>
            <c:dLbl>
              <c:idx val="5"/>
              <c:layout/>
              <c:tx>
                <c:strRef>
                  <c:f>Datenbank_WING!$I$111</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{B34B7E39-FB28-400D-BDDC-AA6DAA167A46}</c15:txfldGUID>
                      <c15:f>Datenbank_WING!$I$111</c15:f>
                      <c15:dlblFieldTableCache>
                        <c:ptCount val="1"/>
                      </c15:dlblFieldTableCache>
                    </c15:dlblFTEntry>
                  </c15:dlblFieldTable>
                  <c15:showDataLabelsRange val="0"/>
                </c:ext>
                <c:ext xmlns:c16="http://schemas.microsoft.com/office/drawing/2014/chart" uri="{C3380CC4-5D6E-409C-BE32-E72D297353CC}">
                  <c16:uniqueId val="{00000029-8D09-48D0-A11C-F36A4084778A}"/>
                </c:ext>
              </c:extLst>
            </c:dLbl>
            <c:dLbl>
              <c:idx val="6"/>
              <c:layout/>
              <c:tx>
                <c:strRef>
                  <c:f>Datenbank_WING!$J$111</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{4CA5A207-1993-428F-AF06-8E1E5C743A17}</c15:txfldGUID>
                      <c15:f>Datenbank_WING!$J$111</c15:f>
                      <c15:dlblFieldTableCache>
                        <c:ptCount val="1"/>
                      </c15:dlblFieldTableCache>
                    </c15:dlblFTEntry>
                  </c15:dlblFieldTable>
                  <c15:showDataLabelsRange val="0"/>
                </c:ext>
                <c:ext xmlns:c16="http://schemas.microsoft.com/office/drawing/2014/chart" uri="{C3380CC4-5D6E-409C-BE32-E72D297353CC}">
                  <c16:uniqueId val="{0000002A-8D09-48D0-A11C-F36A4084778A}"/>
                </c:ext>
              </c:extLst>
            </c:dLbl>
            <c:dLbl>
              <c:idx val="7"/>
              <c:layout/>
              <c:tx>
                <c:strRef>
                  <c:f>Datenbank_WING!$K$111</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{76BFFE33-A362-4A98-990E-AE6223D7EDC4}</c15:txfldGUID>
                      <c15:f>Datenbank_WING!$K$111</c15:f>
                      <c15:dlblFieldTableCache>
                        <c:ptCount val="1"/>
                      </c15:dlblFieldTableCache>
                    </c15:dlblFTEntry>
                  </c15:dlblFieldTable>
                  <c15:showDataLabelsRange val="0"/>
                </c:ext>
                <c:ext xmlns:c16="http://schemas.microsoft.com/office/drawing/2014/chart" uri="{C3380CC4-5D6E-409C-BE32-E72D297353CC}">
                  <c16:uniqueId val="{0000002B-8D09-48D0-A11C-F36A4084778A}"/>
                </c:ext>
              </c:extLst>
            </c:dLbl>
            <c:dLbl>
              <c:idx val="8"/>
              <c:layout/>
              <c:tx>
                <c:strRef>
                  <c:f>Datenbank_WING!$L$111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{28EB200E-724A-43CF-9F9E-6D02ABF8499A}</c15:txfldGUID>
                      <c15:f>Datenbank_WING!$L$111</c15:f>
                      <c15:dlblFieldTableCache>
                        <c:ptCount val="1"/>
                      </c15:dlblFieldTableCache>
                    </c15:dlblFTEntry>
                  </c15:dlblFieldTable>
                  <c15:showDataLabelsRange val="0"/>
                </c:ext>
                <c:ext xmlns:c16="http://schemas.microsoft.com/office/drawing/2014/chart" uri="{C3380CC4-5D6E-409C-BE32-E72D297353CC}">
                  <c16:uniqueId val="{00000004-0515-4AE7-A448-9E7AC842C35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Datenbank_WING!$A$91:$A$99</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Datenbank_WING!$F$91:$F$99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C-8D09-48D0-A11C-F36A4084778A}"/>
            </c:ext>
          </c:extLst>
        </c:ser>
        <c:ser>
          <c:idx val="6"/>
          <c:order val="5"/>
          <c:tx>
            <c:strRef>
              <c:f>Datenbank_WING!$G$90</c:f>
              <c:strCache>
                <c:ptCount val="1"/>
                <c:pt idx="0">
                  <c:v>Modul 6</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33-8D09-48D0-A11C-F36A4084778A}"/>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34-8D09-48D0-A11C-F36A4084778A}"/>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5-0515-4AE7-A448-9E7AC842C35C}"/>
              </c:ext>
            </c:extLst>
          </c:dPt>
          <c:dLbls>
            <c:dLbl>
              <c:idx val="0"/>
              <c:layout/>
              <c:tx>
                <c:strRef>
                  <c:f>Datenbank_WING!$D$112</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{C43B505F-24AE-4EA3-B645-E20F97C9F4C6}</c15:txfldGUID>
                      <c15:f>Datenbank_WING!$D$112</c15:f>
                      <c15:dlblFieldTableCache>
                        <c:ptCount val="1"/>
                      </c15:dlblFieldTableCache>
                    </c15:dlblFTEntry>
                  </c15:dlblFieldTable>
                  <c15:showDataLabelsRange val="0"/>
                </c:ext>
                <c:ext xmlns:c16="http://schemas.microsoft.com/office/drawing/2014/chart" uri="{C3380CC4-5D6E-409C-BE32-E72D297353CC}">
                  <c16:uniqueId val="{0000002D-8D09-48D0-A11C-F36A4084778A}"/>
                </c:ext>
              </c:extLst>
            </c:dLbl>
            <c:dLbl>
              <c:idx val="1"/>
              <c:layout/>
              <c:tx>
                <c:strRef>
                  <c:f>Datenbank_WING!$E$112</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{D7F1BFCC-72AF-479B-A946-3B9EE31FE7AB}</c15:txfldGUID>
                      <c15:f>Datenbank_WING!$E$112</c15:f>
                      <c15:dlblFieldTableCache>
                        <c:ptCount val="1"/>
                      </c15:dlblFieldTableCache>
                    </c15:dlblFTEntry>
                  </c15:dlblFieldTable>
                  <c15:showDataLabelsRange val="0"/>
                </c:ext>
                <c:ext xmlns:c16="http://schemas.microsoft.com/office/drawing/2014/chart" uri="{C3380CC4-5D6E-409C-BE32-E72D297353CC}">
                  <c16:uniqueId val="{0000002E-8D09-48D0-A11C-F36A4084778A}"/>
                </c:ext>
              </c:extLst>
            </c:dLbl>
            <c:dLbl>
              <c:idx val="2"/>
              <c:layout/>
              <c:tx>
                <c:strRef>
                  <c:f>Datenbank_WING!$F$112</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{15C4F3A1-196A-45E2-A303-D4F229DDFC99}</c15:txfldGUID>
                      <c15:f>Datenbank_WING!$F$112</c15:f>
                      <c15:dlblFieldTableCache>
                        <c:ptCount val="1"/>
                      </c15:dlblFieldTableCache>
                    </c15:dlblFTEntry>
                  </c15:dlblFieldTable>
                  <c15:showDataLabelsRange val="0"/>
                </c:ext>
                <c:ext xmlns:c16="http://schemas.microsoft.com/office/drawing/2014/chart" uri="{C3380CC4-5D6E-409C-BE32-E72D297353CC}">
                  <c16:uniqueId val="{0000002F-8D09-48D0-A11C-F36A4084778A}"/>
                </c:ext>
              </c:extLst>
            </c:dLbl>
            <c:dLbl>
              <c:idx val="3"/>
              <c:layout/>
              <c:tx>
                <c:strRef>
                  <c:f>Datenbank_WING!$G$112</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{348D278E-0EE5-4DDE-9F26-7AF66F1E64F3}</c15:txfldGUID>
                      <c15:f>Datenbank_WING!$G$112</c15:f>
                      <c15:dlblFieldTableCache>
                        <c:ptCount val="1"/>
                      </c15:dlblFieldTableCache>
                    </c15:dlblFTEntry>
                  </c15:dlblFieldTable>
                  <c15:showDataLabelsRange val="0"/>
                </c:ext>
                <c:ext xmlns:c16="http://schemas.microsoft.com/office/drawing/2014/chart" uri="{C3380CC4-5D6E-409C-BE32-E72D297353CC}">
                  <c16:uniqueId val="{00000030-8D09-48D0-A11C-F36A4084778A}"/>
                </c:ext>
              </c:extLst>
            </c:dLbl>
            <c:dLbl>
              <c:idx val="4"/>
              <c:layout/>
              <c:tx>
                <c:strRef>
                  <c:f>Datenbank_WING!$H$112</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{C1F31C43-9D18-43F6-842C-84B457020E36}</c15:txfldGUID>
                      <c15:f>Datenbank_WING!$H$112</c15:f>
                      <c15:dlblFieldTableCache>
                        <c:ptCount val="1"/>
                      </c15:dlblFieldTableCache>
                    </c15:dlblFTEntry>
                  </c15:dlblFieldTable>
                  <c15:showDataLabelsRange val="0"/>
                </c:ext>
                <c:ext xmlns:c16="http://schemas.microsoft.com/office/drawing/2014/chart" uri="{C3380CC4-5D6E-409C-BE32-E72D297353CC}">
                  <c16:uniqueId val="{00000031-8D09-48D0-A11C-F36A4084778A}"/>
                </c:ext>
              </c:extLst>
            </c:dLbl>
            <c:dLbl>
              <c:idx val="5"/>
              <c:layout/>
              <c:tx>
                <c:strRef>
                  <c:f>Datenbank_WING!$I$112</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{0B96767D-82C4-4FB2-AF67-0253EF8623A7}</c15:txfldGUID>
                      <c15:f>Datenbank_WING!$I$112</c15:f>
                      <c15:dlblFieldTableCache>
                        <c:ptCount val="1"/>
                      </c15:dlblFieldTableCache>
                    </c15:dlblFTEntry>
                  </c15:dlblFieldTable>
                  <c15:showDataLabelsRange val="0"/>
                </c:ext>
                <c:ext xmlns:c16="http://schemas.microsoft.com/office/drawing/2014/chart" uri="{C3380CC4-5D6E-409C-BE32-E72D297353CC}">
                  <c16:uniqueId val="{00000032-8D09-48D0-A11C-F36A4084778A}"/>
                </c:ext>
              </c:extLst>
            </c:dLbl>
            <c:dLbl>
              <c:idx val="6"/>
              <c:layout/>
              <c:tx>
                <c:strRef>
                  <c:f>Datenbank_WING!$J$112</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{F05103AD-2591-4FCB-8862-F18574B60CA0}</c15:txfldGUID>
                      <c15:f>Datenbank_WING!$J$112</c15:f>
                      <c15:dlblFieldTableCache>
                        <c:ptCount val="1"/>
                      </c15:dlblFieldTableCache>
                    </c15:dlblFTEntry>
                  </c15:dlblFieldTable>
                  <c15:showDataLabelsRange val="0"/>
                </c:ext>
                <c:ext xmlns:c16="http://schemas.microsoft.com/office/drawing/2014/chart" uri="{C3380CC4-5D6E-409C-BE32-E72D297353CC}">
                  <c16:uniqueId val="{00000033-8D09-48D0-A11C-F36A4084778A}"/>
                </c:ext>
              </c:extLst>
            </c:dLbl>
            <c:dLbl>
              <c:idx val="7"/>
              <c:layout/>
              <c:tx>
                <c:strRef>
                  <c:f>Datenbank_WING!$K$112</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{86B37015-78D7-473B-A868-B3B523111F7E}</c15:txfldGUID>
                      <c15:f>Datenbank_WING!$K$112</c15:f>
                      <c15:dlblFieldTableCache>
                        <c:ptCount val="1"/>
                      </c15:dlblFieldTableCache>
                    </c15:dlblFTEntry>
                  </c15:dlblFieldTable>
                  <c15:showDataLabelsRange val="0"/>
                </c:ext>
                <c:ext xmlns:c16="http://schemas.microsoft.com/office/drawing/2014/chart" uri="{C3380CC4-5D6E-409C-BE32-E72D297353CC}">
                  <c16:uniqueId val="{00000034-8D09-48D0-A11C-F36A4084778A}"/>
                </c:ext>
              </c:extLst>
            </c:dLbl>
            <c:dLbl>
              <c:idx val="8"/>
              <c:layout/>
              <c:tx>
                <c:strRef>
                  <c:f>Datenbank_WING!$L$112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{CCA85B37-13D9-40E5-B19D-36BC09B24845}</c15:txfldGUID>
                      <c15:f>Datenbank_WING!$L$112</c15:f>
                      <c15:dlblFieldTableCache>
                        <c:ptCount val="1"/>
                      </c15:dlblFieldTableCache>
                    </c15:dlblFTEntry>
                  </c15:dlblFieldTable>
                  <c15:showDataLabelsRange val="0"/>
                </c:ext>
                <c:ext xmlns:c16="http://schemas.microsoft.com/office/drawing/2014/chart" uri="{C3380CC4-5D6E-409C-BE32-E72D297353CC}">
                  <c16:uniqueId val="{00000005-0515-4AE7-A448-9E7AC842C35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Datenbank_WING!$A$91:$A$99</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Datenbank_WING!$G$91:$G$99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5-8D09-48D0-A11C-F36A4084778A}"/>
            </c:ext>
          </c:extLst>
        </c:ser>
        <c:ser>
          <c:idx val="7"/>
          <c:order val="6"/>
          <c:tx>
            <c:strRef>
              <c:f>Datenbank_WING!$H$90</c:f>
              <c:strCache>
                <c:ptCount val="1"/>
                <c:pt idx="0">
                  <c:v>Modul 7</c:v>
                </c:pt>
              </c:strCache>
            </c:strRef>
          </c:tx>
          <c:spPr>
            <a:solidFill>
              <a:srgbClr val="00A595"/>
            </a:solidFill>
            <a:ln>
              <a:solidFill>
                <a:sysClr val="windowText" lastClr="000000"/>
              </a:solidFill>
            </a:ln>
            <a:effectLst/>
          </c:spPr>
          <c:invertIfNegative val="0"/>
          <c:dPt>
            <c:idx val="6"/>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3C-8D09-48D0-A11C-F36A4084778A}"/>
              </c:ext>
            </c:extLst>
          </c:dPt>
          <c:dPt>
            <c:idx val="7"/>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3D-8D09-48D0-A11C-F36A4084778A}"/>
              </c:ext>
            </c:extLst>
          </c:dPt>
          <c:dPt>
            <c:idx val="8"/>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6-0515-4AE7-A448-9E7AC842C35C}"/>
              </c:ext>
            </c:extLst>
          </c:dPt>
          <c:dLbls>
            <c:dLbl>
              <c:idx val="0"/>
              <c:layout/>
              <c:tx>
                <c:strRef>
                  <c:f>Datenbank_WING!$D$113</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{5AD5DACD-4B17-4EA5-84DB-6EF27DD7CB16}</c15:txfldGUID>
                      <c15:f>Datenbank_WING!$D$113</c15:f>
                      <c15:dlblFieldTableCache>
                        <c:ptCount val="1"/>
                      </c15:dlblFieldTableCache>
                    </c15:dlblFTEntry>
                  </c15:dlblFieldTable>
                  <c15:showDataLabelsRange val="0"/>
                </c:ext>
                <c:ext xmlns:c16="http://schemas.microsoft.com/office/drawing/2014/chart" uri="{C3380CC4-5D6E-409C-BE32-E72D297353CC}">
                  <c16:uniqueId val="{00000036-8D09-48D0-A11C-F36A4084778A}"/>
                </c:ext>
              </c:extLst>
            </c:dLbl>
            <c:dLbl>
              <c:idx val="1"/>
              <c:layout/>
              <c:tx>
                <c:strRef>
                  <c:f>Datenbank_WING!$E$113</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{7D54D908-5B01-4A0B-A746-8A315D247F85}</c15:txfldGUID>
                      <c15:f>Datenbank_WING!$E$113</c15:f>
                      <c15:dlblFieldTableCache>
                        <c:ptCount val="1"/>
                      </c15:dlblFieldTableCache>
                    </c15:dlblFTEntry>
                  </c15:dlblFieldTable>
                  <c15:showDataLabelsRange val="0"/>
                </c:ext>
                <c:ext xmlns:c16="http://schemas.microsoft.com/office/drawing/2014/chart" uri="{C3380CC4-5D6E-409C-BE32-E72D297353CC}">
                  <c16:uniqueId val="{00000037-8D09-48D0-A11C-F36A4084778A}"/>
                </c:ext>
              </c:extLst>
            </c:dLbl>
            <c:dLbl>
              <c:idx val="2"/>
              <c:layout/>
              <c:tx>
                <c:strRef>
                  <c:f>Datenbank_WING!$F$113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{877178F6-EED2-46FE-B769-5027FCF79F14}</c15:txfldGUID>
                      <c15:f>Datenbank_WING!$F$113</c15:f>
                      <c15:dlblFieldTableCache>
                        <c:ptCount val="1"/>
                      </c15:dlblFieldTableCache>
                    </c15:dlblFTEntry>
                  </c15:dlblFieldTable>
                  <c15:showDataLabelsRange val="0"/>
                </c:ext>
                <c:ext xmlns:c16="http://schemas.microsoft.com/office/drawing/2014/chart" uri="{C3380CC4-5D6E-409C-BE32-E72D297353CC}">
                  <c16:uniqueId val="{00000038-8D09-48D0-A11C-F36A4084778A}"/>
                </c:ext>
              </c:extLst>
            </c:dLbl>
            <c:dLbl>
              <c:idx val="3"/>
              <c:layout/>
              <c:tx>
                <c:strRef>
                  <c:f>Datenbank_WING!$G$113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{9AEEB646-53E5-4A88-9E84-D2255B595ABA}</c15:txfldGUID>
                      <c15:f>Datenbank_WING!$G$113</c15:f>
                      <c15:dlblFieldTableCache>
                        <c:ptCount val="1"/>
                      </c15:dlblFieldTableCache>
                    </c15:dlblFTEntry>
                  </c15:dlblFieldTable>
                  <c15:showDataLabelsRange val="0"/>
                </c:ext>
                <c:ext xmlns:c16="http://schemas.microsoft.com/office/drawing/2014/chart" uri="{C3380CC4-5D6E-409C-BE32-E72D297353CC}">
                  <c16:uniqueId val="{00000039-8D09-48D0-A11C-F36A4084778A}"/>
                </c:ext>
              </c:extLst>
            </c:dLbl>
            <c:dLbl>
              <c:idx val="4"/>
              <c:layout/>
              <c:tx>
                <c:strRef>
                  <c:f>Datenbank_WING!$H$113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{8DF133FD-BEB8-4683-A418-239DA8DF4CA2}</c15:txfldGUID>
                      <c15:f>Datenbank_WING!$H$113</c15:f>
                      <c15:dlblFieldTableCache>
                        <c:ptCount val="1"/>
                      </c15:dlblFieldTableCache>
                    </c15:dlblFTEntry>
                  </c15:dlblFieldTable>
                  <c15:showDataLabelsRange val="0"/>
                </c:ext>
                <c:ext xmlns:c16="http://schemas.microsoft.com/office/drawing/2014/chart" uri="{C3380CC4-5D6E-409C-BE32-E72D297353CC}">
                  <c16:uniqueId val="{0000003A-8D09-48D0-A11C-F36A4084778A}"/>
                </c:ext>
              </c:extLst>
            </c:dLbl>
            <c:dLbl>
              <c:idx val="5"/>
              <c:layout/>
              <c:tx>
                <c:strRef>
                  <c:f>Datenbank_WING!$I$113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{772D8060-ED0D-46F8-8B29-3EBEAF2A7FB5}</c15:txfldGUID>
                      <c15:f>Datenbank_WING!$I$113</c15:f>
                      <c15:dlblFieldTableCache>
                        <c:ptCount val="1"/>
                      </c15:dlblFieldTableCache>
                    </c15:dlblFTEntry>
                  </c15:dlblFieldTable>
                  <c15:showDataLabelsRange val="0"/>
                </c:ext>
                <c:ext xmlns:c16="http://schemas.microsoft.com/office/drawing/2014/chart" uri="{C3380CC4-5D6E-409C-BE32-E72D297353CC}">
                  <c16:uniqueId val="{0000003B-8D09-48D0-A11C-F36A4084778A}"/>
                </c:ext>
              </c:extLst>
            </c:dLbl>
            <c:dLbl>
              <c:idx val="6"/>
              <c:layout/>
              <c:tx>
                <c:strRef>
                  <c:f>Datenbank_WING!$J$113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{4A0D58AB-275C-42FB-B83A-358F32CB2654}</c15:txfldGUID>
                      <c15:f>Datenbank_WING!$J$113</c15:f>
                      <c15:dlblFieldTableCache>
                        <c:ptCount val="1"/>
                      </c15:dlblFieldTableCache>
                    </c15:dlblFTEntry>
                  </c15:dlblFieldTable>
                  <c15:showDataLabelsRange val="0"/>
                </c:ext>
                <c:ext xmlns:c16="http://schemas.microsoft.com/office/drawing/2014/chart" uri="{C3380CC4-5D6E-409C-BE32-E72D297353CC}">
                  <c16:uniqueId val="{0000003C-8D09-48D0-A11C-F36A4084778A}"/>
                </c:ext>
              </c:extLst>
            </c:dLbl>
            <c:dLbl>
              <c:idx val="7"/>
              <c:layout/>
              <c:tx>
                <c:strRef>
                  <c:f>Datenbank_WING!$K$113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{D69CF14C-BA0D-4F9B-A69C-01AD855AF0FF}</c15:txfldGUID>
                      <c15:f>Datenbank_WING!$K$113</c15:f>
                      <c15:dlblFieldTableCache>
                        <c:ptCount val="1"/>
                      </c15:dlblFieldTableCache>
                    </c15:dlblFTEntry>
                  </c15:dlblFieldTable>
                  <c15:showDataLabelsRange val="0"/>
                </c:ext>
                <c:ext xmlns:c16="http://schemas.microsoft.com/office/drawing/2014/chart" uri="{C3380CC4-5D6E-409C-BE32-E72D297353CC}">
                  <c16:uniqueId val="{0000003D-8D09-48D0-A11C-F36A4084778A}"/>
                </c:ext>
              </c:extLst>
            </c:dLbl>
            <c:dLbl>
              <c:idx val="8"/>
              <c:layout/>
              <c:tx>
                <c:strRef>
                  <c:f>Datenbank_WING!$L$113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{F3F1574B-2011-4AD3-9937-66D9AB431340}</c15:txfldGUID>
                      <c15:f>Datenbank_WING!$L$113</c15:f>
                      <c15:dlblFieldTableCache>
                        <c:ptCount val="1"/>
                      </c15:dlblFieldTableCache>
                    </c15:dlblFTEntry>
                  </c15:dlblFieldTable>
                  <c15:showDataLabelsRange val="0"/>
                </c:ext>
                <c:ext xmlns:c16="http://schemas.microsoft.com/office/drawing/2014/chart" uri="{C3380CC4-5D6E-409C-BE32-E72D297353CC}">
                  <c16:uniqueId val="{00000006-0515-4AE7-A448-9E7AC842C35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Datenbank_WING!$A$91:$A$99</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Datenbank_WING!$H$91:$H$99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E-8D09-48D0-A11C-F36A4084778A}"/>
            </c:ext>
          </c:extLst>
        </c:ser>
        <c:ser>
          <c:idx val="8"/>
          <c:order val="7"/>
          <c:tx>
            <c:strRef>
              <c:f>Datenbank_WING!$I$90</c:f>
              <c:strCache>
                <c:ptCount val="1"/>
                <c:pt idx="0">
                  <c:v>Modul 8</c:v>
                </c:pt>
              </c:strCache>
            </c:strRef>
          </c:tx>
          <c:spPr>
            <a:solidFill>
              <a:srgbClr val="00A595"/>
            </a:solidFill>
            <a:ln>
              <a:solidFill>
                <a:sysClr val="windowText" lastClr="000000"/>
              </a:solidFill>
            </a:ln>
            <a:effectLst/>
          </c:spPr>
          <c:invertIfNegative val="0"/>
          <c:dPt>
            <c:idx val="6"/>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45-8D09-48D0-A11C-F36A4084778A}"/>
              </c:ext>
            </c:extLst>
          </c:dPt>
          <c:dPt>
            <c:idx val="7"/>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46-8D09-48D0-A11C-F36A4084778A}"/>
              </c:ext>
            </c:extLst>
          </c:dPt>
          <c:dPt>
            <c:idx val="8"/>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7-0515-4AE7-A448-9E7AC842C35C}"/>
              </c:ext>
            </c:extLst>
          </c:dPt>
          <c:dLbls>
            <c:dLbl>
              <c:idx val="0"/>
              <c:layout/>
              <c:tx>
                <c:strRef>
                  <c:f>Datenbank_WING!$D$114</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{A109DE71-B757-49C6-9527-3AFB2A8E50E8}</c15:txfldGUID>
                      <c15:f>Datenbank_WING!$D$114</c15:f>
                      <c15:dlblFieldTableCache>
                        <c:ptCount val="1"/>
                      </c15:dlblFieldTableCache>
                    </c15:dlblFTEntry>
                  </c15:dlblFieldTable>
                  <c15:showDataLabelsRange val="0"/>
                </c:ext>
                <c:ext xmlns:c16="http://schemas.microsoft.com/office/drawing/2014/chart" uri="{C3380CC4-5D6E-409C-BE32-E72D297353CC}">
                  <c16:uniqueId val="{0000003F-8D09-48D0-A11C-F36A4084778A}"/>
                </c:ext>
              </c:extLst>
            </c:dLbl>
            <c:dLbl>
              <c:idx val="1"/>
              <c:layout/>
              <c:tx>
                <c:strRef>
                  <c:f>Datenbank_WING!$E$114</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{DA2168EC-A4BF-47AC-8CAC-D075390BD65F}</c15:txfldGUID>
                      <c15:f>Datenbank_WING!$E$114</c15:f>
                      <c15:dlblFieldTableCache>
                        <c:ptCount val="1"/>
                      </c15:dlblFieldTableCache>
                    </c15:dlblFTEntry>
                  </c15:dlblFieldTable>
                  <c15:showDataLabelsRange val="0"/>
                </c:ext>
                <c:ext xmlns:c16="http://schemas.microsoft.com/office/drawing/2014/chart" uri="{C3380CC4-5D6E-409C-BE32-E72D297353CC}">
                  <c16:uniqueId val="{00000040-8D09-48D0-A11C-F36A4084778A}"/>
                </c:ext>
              </c:extLst>
            </c:dLbl>
            <c:dLbl>
              <c:idx val="2"/>
              <c:layout/>
              <c:tx>
                <c:strRef>
                  <c:f>Datenbank_WING!$F$114</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{D42F4B03-B006-4F5B-A24C-D8446C1F334E}</c15:txfldGUID>
                      <c15:f>Datenbank_WING!$F$114</c15:f>
                      <c15:dlblFieldTableCache>
                        <c:ptCount val="1"/>
                      </c15:dlblFieldTableCache>
                    </c15:dlblFTEntry>
                  </c15:dlblFieldTable>
                  <c15:showDataLabelsRange val="0"/>
                </c:ext>
                <c:ext xmlns:c16="http://schemas.microsoft.com/office/drawing/2014/chart" uri="{C3380CC4-5D6E-409C-BE32-E72D297353CC}">
                  <c16:uniqueId val="{00000041-8D09-48D0-A11C-F36A4084778A}"/>
                </c:ext>
              </c:extLst>
            </c:dLbl>
            <c:dLbl>
              <c:idx val="3"/>
              <c:layout/>
              <c:tx>
                <c:strRef>
                  <c:f>Datenbank_WING!$G$114</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{4822C95E-B055-4EAD-B7F2-C5E54072D857}</c15:txfldGUID>
                      <c15:f>Datenbank_WING!$G$114</c15:f>
                      <c15:dlblFieldTableCache>
                        <c:ptCount val="1"/>
                      </c15:dlblFieldTableCache>
                    </c15:dlblFTEntry>
                  </c15:dlblFieldTable>
                  <c15:showDataLabelsRange val="0"/>
                </c:ext>
                <c:ext xmlns:c16="http://schemas.microsoft.com/office/drawing/2014/chart" uri="{C3380CC4-5D6E-409C-BE32-E72D297353CC}">
                  <c16:uniqueId val="{00000042-8D09-48D0-A11C-F36A4084778A}"/>
                </c:ext>
              </c:extLst>
            </c:dLbl>
            <c:dLbl>
              <c:idx val="4"/>
              <c:layout/>
              <c:tx>
                <c:strRef>
                  <c:f>Datenbank_WING!$H$114</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{63ECA699-F581-4384-A3C9-EA81F4C007D6}</c15:txfldGUID>
                      <c15:f>Datenbank_WING!$H$114</c15:f>
                      <c15:dlblFieldTableCache>
                        <c:ptCount val="1"/>
                      </c15:dlblFieldTableCache>
                    </c15:dlblFTEntry>
                  </c15:dlblFieldTable>
                  <c15:showDataLabelsRange val="0"/>
                </c:ext>
                <c:ext xmlns:c16="http://schemas.microsoft.com/office/drawing/2014/chart" uri="{C3380CC4-5D6E-409C-BE32-E72D297353CC}">
                  <c16:uniqueId val="{00000043-8D09-48D0-A11C-F36A4084778A}"/>
                </c:ext>
              </c:extLst>
            </c:dLbl>
            <c:dLbl>
              <c:idx val="5"/>
              <c:layout/>
              <c:tx>
                <c:strRef>
                  <c:f>Datenbank_WING!$I$114</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{23B61662-46F1-4ABD-AFE4-3E1161A941D7}</c15:txfldGUID>
                      <c15:f>Datenbank_WING!$I$114</c15:f>
                      <c15:dlblFieldTableCache>
                        <c:ptCount val="1"/>
                      </c15:dlblFieldTableCache>
                    </c15:dlblFTEntry>
                  </c15:dlblFieldTable>
                  <c15:showDataLabelsRange val="0"/>
                </c:ext>
                <c:ext xmlns:c16="http://schemas.microsoft.com/office/drawing/2014/chart" uri="{C3380CC4-5D6E-409C-BE32-E72D297353CC}">
                  <c16:uniqueId val="{00000044-8D09-48D0-A11C-F36A4084778A}"/>
                </c:ext>
              </c:extLst>
            </c:dLbl>
            <c:dLbl>
              <c:idx val="6"/>
              <c:layout/>
              <c:tx>
                <c:strRef>
                  <c:f>Datenbank_WING!$J$114</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{6D0C5E4E-88F3-4B05-84D8-C24D8DEF5D34}</c15:txfldGUID>
                      <c15:f>Datenbank_WING!$J$114</c15:f>
                      <c15:dlblFieldTableCache>
                        <c:ptCount val="1"/>
                      </c15:dlblFieldTableCache>
                    </c15:dlblFTEntry>
                  </c15:dlblFieldTable>
                  <c15:showDataLabelsRange val="0"/>
                </c:ext>
                <c:ext xmlns:c16="http://schemas.microsoft.com/office/drawing/2014/chart" uri="{C3380CC4-5D6E-409C-BE32-E72D297353CC}">
                  <c16:uniqueId val="{00000045-8D09-48D0-A11C-F36A4084778A}"/>
                </c:ext>
              </c:extLst>
            </c:dLbl>
            <c:dLbl>
              <c:idx val="7"/>
              <c:layout/>
              <c:tx>
                <c:strRef>
                  <c:f>Datenbank_WING!$K$114</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{C1EF78E2-55CB-4F49-8849-48DEA420A169}</c15:txfldGUID>
                      <c15:f>Datenbank_WING!$K$114</c15:f>
                      <c15:dlblFieldTableCache>
                        <c:ptCount val="1"/>
                      </c15:dlblFieldTableCache>
                    </c15:dlblFTEntry>
                  </c15:dlblFieldTable>
                  <c15:showDataLabelsRange val="0"/>
                </c:ext>
                <c:ext xmlns:c16="http://schemas.microsoft.com/office/drawing/2014/chart" uri="{C3380CC4-5D6E-409C-BE32-E72D297353CC}">
                  <c16:uniqueId val="{00000046-8D09-48D0-A11C-F36A4084778A}"/>
                </c:ext>
              </c:extLst>
            </c:dLbl>
            <c:dLbl>
              <c:idx val="8"/>
              <c:layout/>
              <c:tx>
                <c:strRef>
                  <c:f>Datenbank_WING!$L$114</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{6CC012DF-02CF-47BD-B6B0-1F84C25A2B18}</c15:txfldGUID>
                      <c15:f>Datenbank_WING!$L$114</c15:f>
                      <c15:dlblFieldTableCache>
                        <c:ptCount val="1"/>
                      </c15:dlblFieldTableCache>
                    </c15:dlblFTEntry>
                  </c15:dlblFieldTable>
                  <c15:showDataLabelsRange val="0"/>
                </c:ext>
                <c:ext xmlns:c16="http://schemas.microsoft.com/office/drawing/2014/chart" uri="{C3380CC4-5D6E-409C-BE32-E72D297353CC}">
                  <c16:uniqueId val="{00000007-0515-4AE7-A448-9E7AC842C35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Datenbank_WING!$A$91:$A$99</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Datenbank_WING!$I$91:$I$99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7-8D09-48D0-A11C-F36A4084778A}"/>
            </c:ext>
          </c:extLst>
        </c:ser>
        <c:ser>
          <c:idx val="5"/>
          <c:order val="8"/>
          <c:tx>
            <c:strRef>
              <c:f>Datenbank_WING!$J$90</c:f>
              <c:strCache>
                <c:ptCount val="1"/>
                <c:pt idx="0">
                  <c:v>Modul 9</c:v>
                </c:pt>
              </c:strCache>
            </c:strRef>
          </c:tx>
          <c:spPr>
            <a:solidFill>
              <a:srgbClr val="00A595"/>
            </a:solidFill>
            <a:ln>
              <a:solidFill>
                <a:sysClr val="windowText" lastClr="000000"/>
              </a:solidFill>
            </a:ln>
            <a:effectLst/>
          </c:spPr>
          <c:invertIfNegative val="0"/>
          <c:dPt>
            <c:idx val="6"/>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4E-8D09-48D0-A11C-F36A4084778A}"/>
              </c:ext>
            </c:extLst>
          </c:dPt>
          <c:dPt>
            <c:idx val="7"/>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4F-8D09-48D0-A11C-F36A4084778A}"/>
              </c:ext>
            </c:extLst>
          </c:dPt>
          <c:dPt>
            <c:idx val="8"/>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8-0515-4AE7-A448-9E7AC842C35C}"/>
              </c:ext>
            </c:extLst>
          </c:dPt>
          <c:dLbls>
            <c:dLbl>
              <c:idx val="0"/>
              <c:layout/>
              <c:tx>
                <c:strRef>
                  <c:f>Datenbank_WING!$D$115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{B3410418-07C9-4109-B407-ABB80D293C3E}</c15:txfldGUID>
                      <c15:f>Datenbank_WING!$D$115</c15:f>
                      <c15:dlblFieldTableCache>
                        <c:ptCount val="1"/>
                      </c15:dlblFieldTableCache>
                    </c15:dlblFTEntry>
                  </c15:dlblFieldTable>
                  <c15:showDataLabelsRange val="0"/>
                </c:ext>
                <c:ext xmlns:c16="http://schemas.microsoft.com/office/drawing/2014/chart" uri="{C3380CC4-5D6E-409C-BE32-E72D297353CC}">
                  <c16:uniqueId val="{00000048-8D09-48D0-A11C-F36A4084778A}"/>
                </c:ext>
              </c:extLst>
            </c:dLbl>
            <c:dLbl>
              <c:idx val="1"/>
              <c:layout/>
              <c:tx>
                <c:strRef>
                  <c:f>Datenbank_WING!$E$115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{CA7D2165-5E19-4EAB-B928-59ED934C3783}</c15:txfldGUID>
                      <c15:f>Datenbank_WING!$E$115</c15:f>
                      <c15:dlblFieldTableCache>
                        <c:ptCount val="1"/>
                      </c15:dlblFieldTableCache>
                    </c15:dlblFTEntry>
                  </c15:dlblFieldTable>
                  <c15:showDataLabelsRange val="0"/>
                </c:ext>
                <c:ext xmlns:c16="http://schemas.microsoft.com/office/drawing/2014/chart" uri="{C3380CC4-5D6E-409C-BE32-E72D297353CC}">
                  <c16:uniqueId val="{00000049-8D09-48D0-A11C-F36A4084778A}"/>
                </c:ext>
              </c:extLst>
            </c:dLbl>
            <c:dLbl>
              <c:idx val="2"/>
              <c:layout/>
              <c:tx>
                <c:strRef>
                  <c:f>Datenbank_WING!$F$115</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{E04F3022-B253-488B-9108-C23798E0E8FC}</c15:txfldGUID>
                      <c15:f>Datenbank_WING!$F$115</c15:f>
                      <c15:dlblFieldTableCache>
                        <c:ptCount val="1"/>
                      </c15:dlblFieldTableCache>
                    </c15:dlblFTEntry>
                  </c15:dlblFieldTable>
                  <c15:showDataLabelsRange val="0"/>
                </c:ext>
                <c:ext xmlns:c16="http://schemas.microsoft.com/office/drawing/2014/chart" uri="{C3380CC4-5D6E-409C-BE32-E72D297353CC}">
                  <c16:uniqueId val="{0000004A-8D09-48D0-A11C-F36A4084778A}"/>
                </c:ext>
              </c:extLst>
            </c:dLbl>
            <c:dLbl>
              <c:idx val="3"/>
              <c:layout/>
              <c:tx>
                <c:strRef>
                  <c:f>Datenbank_WING!$G$115</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{F7012A68-EA9A-4524-BCDC-146D0B2ABB68}</c15:txfldGUID>
                      <c15:f>Datenbank_WING!$G$115</c15:f>
                      <c15:dlblFieldTableCache>
                        <c:ptCount val="1"/>
                      </c15:dlblFieldTableCache>
                    </c15:dlblFTEntry>
                  </c15:dlblFieldTable>
                  <c15:showDataLabelsRange val="0"/>
                </c:ext>
                <c:ext xmlns:c16="http://schemas.microsoft.com/office/drawing/2014/chart" uri="{C3380CC4-5D6E-409C-BE32-E72D297353CC}">
                  <c16:uniqueId val="{0000004B-8D09-48D0-A11C-F36A4084778A}"/>
                </c:ext>
              </c:extLst>
            </c:dLbl>
            <c:dLbl>
              <c:idx val="4"/>
              <c:layout/>
              <c:tx>
                <c:strRef>
                  <c:f>Datenbank_WING!$H$115</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{2F9A95C3-C772-4A53-80C0-2F9487465239}</c15:txfldGUID>
                      <c15:f>Datenbank_WING!$H$115</c15:f>
                      <c15:dlblFieldTableCache>
                        <c:ptCount val="1"/>
                      </c15:dlblFieldTableCache>
                    </c15:dlblFTEntry>
                  </c15:dlblFieldTable>
                  <c15:showDataLabelsRange val="0"/>
                </c:ext>
                <c:ext xmlns:c16="http://schemas.microsoft.com/office/drawing/2014/chart" uri="{C3380CC4-5D6E-409C-BE32-E72D297353CC}">
                  <c16:uniqueId val="{0000004C-8D09-48D0-A11C-F36A4084778A}"/>
                </c:ext>
              </c:extLst>
            </c:dLbl>
            <c:dLbl>
              <c:idx val="5"/>
              <c:layout/>
              <c:tx>
                <c:strRef>
                  <c:f>Datenbank_WING!$I$115</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{0107058B-A14C-4E7D-B781-7885CC47028B}</c15:txfldGUID>
                      <c15:f>Datenbank_WING!$I$115</c15:f>
                      <c15:dlblFieldTableCache>
                        <c:ptCount val="1"/>
                      </c15:dlblFieldTableCache>
                    </c15:dlblFTEntry>
                  </c15:dlblFieldTable>
                  <c15:showDataLabelsRange val="0"/>
                </c:ext>
                <c:ext xmlns:c16="http://schemas.microsoft.com/office/drawing/2014/chart" uri="{C3380CC4-5D6E-409C-BE32-E72D297353CC}">
                  <c16:uniqueId val="{0000004D-8D09-48D0-A11C-F36A4084778A}"/>
                </c:ext>
              </c:extLst>
            </c:dLbl>
            <c:dLbl>
              <c:idx val="6"/>
              <c:layout/>
              <c:tx>
                <c:strRef>
                  <c:f>Datenbank_WING!$J$115</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{FEDDE91E-CDB1-4716-AA35-D7C3A0A2DE99}</c15:txfldGUID>
                      <c15:f>Datenbank_WING!$J$115</c15:f>
                      <c15:dlblFieldTableCache>
                        <c:ptCount val="1"/>
                      </c15:dlblFieldTableCache>
                    </c15:dlblFTEntry>
                  </c15:dlblFieldTable>
                  <c15:showDataLabelsRange val="0"/>
                </c:ext>
                <c:ext xmlns:c16="http://schemas.microsoft.com/office/drawing/2014/chart" uri="{C3380CC4-5D6E-409C-BE32-E72D297353CC}">
                  <c16:uniqueId val="{0000004E-8D09-48D0-A11C-F36A4084778A}"/>
                </c:ext>
              </c:extLst>
            </c:dLbl>
            <c:dLbl>
              <c:idx val="7"/>
              <c:layout/>
              <c:tx>
                <c:strRef>
                  <c:f>Datenbank_WING!$K$115</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{C4A70886-ED5E-49C2-B1C5-D5857F03554B}</c15:txfldGUID>
                      <c15:f>Datenbank_WING!$K$115</c15:f>
                      <c15:dlblFieldTableCache>
                        <c:ptCount val="1"/>
                      </c15:dlblFieldTableCache>
                    </c15:dlblFTEntry>
                  </c15:dlblFieldTable>
                  <c15:showDataLabelsRange val="0"/>
                </c:ext>
                <c:ext xmlns:c16="http://schemas.microsoft.com/office/drawing/2014/chart" uri="{C3380CC4-5D6E-409C-BE32-E72D297353CC}">
                  <c16:uniqueId val="{0000004F-8D09-48D0-A11C-F36A4084778A}"/>
                </c:ext>
              </c:extLst>
            </c:dLbl>
            <c:dLbl>
              <c:idx val="8"/>
              <c:layout/>
              <c:tx>
                <c:strRef>
                  <c:f>Datenbank_WING!$L$115</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{18BFEC5B-BB2E-4AA0-B687-624AB3FFBAD6}</c15:txfldGUID>
                      <c15:f>Datenbank_WING!$L$115</c15:f>
                      <c15:dlblFieldTableCache>
                        <c:ptCount val="1"/>
                      </c15:dlblFieldTableCache>
                    </c15:dlblFTEntry>
                  </c15:dlblFieldTable>
                  <c15:showDataLabelsRange val="0"/>
                </c:ext>
                <c:ext xmlns:c16="http://schemas.microsoft.com/office/drawing/2014/chart" uri="{C3380CC4-5D6E-409C-BE32-E72D297353CC}">
                  <c16:uniqueId val="{00000008-0515-4AE7-A448-9E7AC842C35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Datenbank_WING!$A$91:$A$99</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Datenbank_WING!$J$91:$J$99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0-8D09-48D0-A11C-F36A4084778A}"/>
            </c:ext>
          </c:extLst>
        </c:ser>
        <c:ser>
          <c:idx val="9"/>
          <c:order val="9"/>
          <c:tx>
            <c:strRef>
              <c:f>Datenbank_WING!$K$90</c:f>
              <c:strCache>
                <c:ptCount val="1"/>
                <c:pt idx="0">
                  <c:v>Seminar</c:v>
                </c:pt>
              </c:strCache>
            </c:strRef>
          </c:tx>
          <c:spPr>
            <a:solidFill>
              <a:srgbClr val="00A595"/>
            </a:solidFill>
            <a:ln>
              <a:solidFill>
                <a:sysClr val="windowText" lastClr="000000"/>
              </a:solidFill>
            </a:ln>
            <a:effectLst/>
          </c:spPr>
          <c:invertIfNegative val="0"/>
          <c:dPt>
            <c:idx val="6"/>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6-D00F-4203-B060-D3D87D3745D1}"/>
              </c:ext>
            </c:extLst>
          </c:dPt>
          <c:dPt>
            <c:idx val="7"/>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7-D00F-4203-B060-D3D87D3745D1}"/>
              </c:ext>
            </c:extLst>
          </c:dPt>
          <c:dPt>
            <c:idx val="8"/>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9-0515-4AE7-A448-9E7AC842C35C}"/>
              </c:ext>
            </c:extLst>
          </c:dPt>
          <c:dLbls>
            <c:dLbl>
              <c:idx val="0"/>
              <c:layout/>
              <c:tx>
                <c:strRef>
                  <c:f>Datenbank_WING!$D$116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{99F4DAFE-C1B8-4503-965D-3D155E14BC54}</c15:txfldGUID>
                      <c15:f>Datenbank_WING!$D$116</c15:f>
                      <c15:dlblFieldTableCache>
                        <c:ptCount val="1"/>
                      </c15:dlblFieldTableCache>
                    </c15:dlblFTEntry>
                  </c15:dlblFieldTable>
                  <c15:showDataLabelsRange val="0"/>
                </c:ext>
                <c:ext xmlns:c16="http://schemas.microsoft.com/office/drawing/2014/chart" uri="{C3380CC4-5D6E-409C-BE32-E72D297353CC}">
                  <c16:uniqueId val="{00000000-D00F-4203-B060-D3D87D3745D1}"/>
                </c:ext>
              </c:extLst>
            </c:dLbl>
            <c:dLbl>
              <c:idx val="1"/>
              <c:layout/>
              <c:tx>
                <c:strRef>
                  <c:f>Datenbank_WING!$E$116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{73E0EB80-8C2C-45A5-A6E3-CF07CF6998C5}</c15:txfldGUID>
                      <c15:f>Datenbank_WING!$E$116</c15:f>
                      <c15:dlblFieldTableCache>
                        <c:ptCount val="1"/>
                      </c15:dlblFieldTableCache>
                    </c15:dlblFTEntry>
                  </c15:dlblFieldTable>
                  <c15:showDataLabelsRange val="0"/>
                </c:ext>
                <c:ext xmlns:c16="http://schemas.microsoft.com/office/drawing/2014/chart" uri="{C3380CC4-5D6E-409C-BE32-E72D297353CC}">
                  <c16:uniqueId val="{00000001-D00F-4203-B060-D3D87D3745D1}"/>
                </c:ext>
              </c:extLst>
            </c:dLbl>
            <c:dLbl>
              <c:idx val="2"/>
              <c:layout/>
              <c:tx>
                <c:strRef>
                  <c:f>Datenbank_WING!$F$116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{EDD2EBF7-7471-4634-B4E6-C7BB06AFDC9F}</c15:txfldGUID>
                      <c15:f>Datenbank_WING!$F$116</c15:f>
                      <c15:dlblFieldTableCache>
                        <c:ptCount val="1"/>
                      </c15:dlblFieldTableCache>
                    </c15:dlblFTEntry>
                  </c15:dlblFieldTable>
                  <c15:showDataLabelsRange val="0"/>
                </c:ext>
                <c:ext xmlns:c16="http://schemas.microsoft.com/office/drawing/2014/chart" uri="{C3380CC4-5D6E-409C-BE32-E72D297353CC}">
                  <c16:uniqueId val="{00000002-D00F-4203-B060-D3D87D3745D1}"/>
                </c:ext>
              </c:extLst>
            </c:dLbl>
            <c:dLbl>
              <c:idx val="3"/>
              <c:layout/>
              <c:tx>
                <c:strRef>
                  <c:f>Datenbank_WING!$G$116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{AAABC6B2-89AF-480A-9699-947914F8BDAB}</c15:txfldGUID>
                      <c15:f>Datenbank_WING!$G$116</c15:f>
                      <c15:dlblFieldTableCache>
                        <c:ptCount val="1"/>
                      </c15:dlblFieldTableCache>
                    </c15:dlblFTEntry>
                  </c15:dlblFieldTable>
                  <c15:showDataLabelsRange val="0"/>
                </c:ext>
                <c:ext xmlns:c16="http://schemas.microsoft.com/office/drawing/2014/chart" uri="{C3380CC4-5D6E-409C-BE32-E72D297353CC}">
                  <c16:uniqueId val="{00000003-D00F-4203-B060-D3D87D3745D1}"/>
                </c:ext>
              </c:extLst>
            </c:dLbl>
            <c:dLbl>
              <c:idx val="4"/>
              <c:layout/>
              <c:tx>
                <c:strRef>
                  <c:f>Datenbank_WING!$H$116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{557F01C6-AC7F-4379-9607-0296ABB90AD0}</c15:txfldGUID>
                      <c15:f>Datenbank_WING!$H$116</c15:f>
                      <c15:dlblFieldTableCache>
                        <c:ptCount val="1"/>
                      </c15:dlblFieldTableCache>
                    </c15:dlblFTEntry>
                  </c15:dlblFieldTable>
                  <c15:showDataLabelsRange val="0"/>
                </c:ext>
                <c:ext xmlns:c16="http://schemas.microsoft.com/office/drawing/2014/chart" uri="{C3380CC4-5D6E-409C-BE32-E72D297353CC}">
                  <c16:uniqueId val="{00000004-D00F-4203-B060-D3D87D3745D1}"/>
                </c:ext>
              </c:extLst>
            </c:dLbl>
            <c:dLbl>
              <c:idx val="5"/>
              <c:layout/>
              <c:tx>
                <c:strRef>
                  <c:f>Datenbank_WING!$I$116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{476982B3-37AC-49AB-B25B-AA668A3A8D8E}</c15:txfldGUID>
                      <c15:f>Datenbank_WING!$I$116</c15:f>
                      <c15:dlblFieldTableCache>
                        <c:ptCount val="1"/>
                      </c15:dlblFieldTableCache>
                    </c15:dlblFTEntry>
                  </c15:dlblFieldTable>
                  <c15:showDataLabelsRange val="0"/>
                </c:ext>
                <c:ext xmlns:c16="http://schemas.microsoft.com/office/drawing/2014/chart" uri="{C3380CC4-5D6E-409C-BE32-E72D297353CC}">
                  <c16:uniqueId val="{00000005-D00F-4203-B060-D3D87D3745D1}"/>
                </c:ext>
              </c:extLst>
            </c:dLbl>
            <c:dLbl>
              <c:idx val="6"/>
              <c:layout/>
              <c:tx>
                <c:strRef>
                  <c:f>Datenbank_WING!$J$116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{4899B26E-254F-4DFE-B7A8-394AEC88A815}</c15:txfldGUID>
                      <c15:f>Datenbank_WING!$J$116</c15:f>
                      <c15:dlblFieldTableCache>
                        <c:ptCount val="1"/>
                      </c15:dlblFieldTableCache>
                    </c15:dlblFTEntry>
                  </c15:dlblFieldTable>
                  <c15:showDataLabelsRange val="0"/>
                </c:ext>
                <c:ext xmlns:c16="http://schemas.microsoft.com/office/drawing/2014/chart" uri="{C3380CC4-5D6E-409C-BE32-E72D297353CC}">
                  <c16:uniqueId val="{00000006-D00F-4203-B060-D3D87D3745D1}"/>
                </c:ext>
              </c:extLst>
            </c:dLbl>
            <c:dLbl>
              <c:idx val="7"/>
              <c:layout/>
              <c:tx>
                <c:strRef>
                  <c:f>Datenbank_WING!$K$116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{056D669D-40EE-4825-B600-C6DF08DD196F}</c15:txfldGUID>
                      <c15:f>Datenbank_WING!$K$116</c15:f>
                      <c15:dlblFieldTableCache>
                        <c:ptCount val="1"/>
                      </c15:dlblFieldTableCache>
                    </c15:dlblFTEntry>
                  </c15:dlblFieldTable>
                  <c15:showDataLabelsRange val="0"/>
                </c:ext>
                <c:ext xmlns:c16="http://schemas.microsoft.com/office/drawing/2014/chart" uri="{C3380CC4-5D6E-409C-BE32-E72D297353CC}">
                  <c16:uniqueId val="{00000007-D00F-4203-B060-D3D87D3745D1}"/>
                </c:ext>
              </c:extLst>
            </c:dLbl>
            <c:dLbl>
              <c:idx val="8"/>
              <c:layout/>
              <c:tx>
                <c:strRef>
                  <c:f>Datenbank_WING!$L$116</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{A9F6064B-0DD3-4060-A483-5158DAEEB72C}</c15:txfldGUID>
                      <c15:f>Datenbank_WING!$L$116</c15:f>
                      <c15:dlblFieldTableCache>
                        <c:ptCount val="1"/>
                      </c15:dlblFieldTableCache>
                    </c15:dlblFTEntry>
                  </c15:dlblFieldTable>
                  <c15:showDataLabelsRange val="0"/>
                </c:ext>
                <c:ext xmlns:c16="http://schemas.microsoft.com/office/drawing/2014/chart" uri="{C3380CC4-5D6E-409C-BE32-E72D297353CC}">
                  <c16:uniqueId val="{00000009-0515-4AE7-A448-9E7AC842C35C}"/>
                </c:ext>
              </c:extLst>
            </c:dLbl>
            <c:spPr>
              <a:noFill/>
              <a:ln>
                <a:noFill/>
              </a:ln>
              <a:effectLst/>
            </c:spPr>
            <c:txPr>
              <a:bodyPr rot="0" spcFirstLastPara="1" vertOverflow="overflow" horzOverflow="overflow" vert="horz" wrap="square" lIns="39600" tIns="18000" rIns="39600" bIns="1800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Datenbank_WING!$A$91:$A$99</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Datenbank_WING!$K$91:$K$99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1-8D09-48D0-A11C-F36A4084778A}"/>
            </c:ext>
          </c:extLst>
        </c:ser>
        <c:ser>
          <c:idx val="10"/>
          <c:order val="10"/>
          <c:tx>
            <c:strRef>
              <c:f>Datenbank_WING!$L$90</c:f>
              <c:strCache>
                <c:ptCount val="1"/>
                <c:pt idx="0">
                  <c:v>Berufspraktikum</c:v>
                </c:pt>
              </c:strCache>
            </c:strRef>
          </c:tx>
          <c:spPr>
            <a:solidFill>
              <a:srgbClr val="00A595"/>
            </a:solidFill>
            <a:ln>
              <a:solidFill>
                <a:sysClr val="windowText" lastClr="000000"/>
              </a:solidFill>
            </a:ln>
            <a:effectLst/>
          </c:spPr>
          <c:invertIfNegative val="0"/>
          <c:dPt>
            <c:idx val="6"/>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E-D00F-4203-B060-D3D87D3745D1}"/>
              </c:ext>
            </c:extLst>
          </c:dPt>
          <c:dPt>
            <c:idx val="7"/>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F-D00F-4203-B060-D3D87D3745D1}"/>
              </c:ext>
            </c:extLst>
          </c:dPt>
          <c:dPt>
            <c:idx val="8"/>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A-0515-4AE7-A448-9E7AC842C35C}"/>
              </c:ext>
            </c:extLst>
          </c:dPt>
          <c:dLbls>
            <c:dLbl>
              <c:idx val="0"/>
              <c:layout/>
              <c:tx>
                <c:strRef>
                  <c:f>Datenbank_WING!$D$117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{85282165-38EA-443C-A6D1-1E764B73580D}</c15:txfldGUID>
                      <c15:f>Datenbank_WING!$D$117</c15:f>
                      <c15:dlblFieldTableCache>
                        <c:ptCount val="1"/>
                      </c15:dlblFieldTableCache>
                    </c15:dlblFTEntry>
                  </c15:dlblFieldTable>
                  <c15:showDataLabelsRange val="0"/>
                </c:ext>
                <c:ext xmlns:c16="http://schemas.microsoft.com/office/drawing/2014/chart" uri="{C3380CC4-5D6E-409C-BE32-E72D297353CC}">
                  <c16:uniqueId val="{00000008-D00F-4203-B060-D3D87D3745D1}"/>
                </c:ext>
              </c:extLst>
            </c:dLbl>
            <c:dLbl>
              <c:idx val="1"/>
              <c:layout/>
              <c:tx>
                <c:strRef>
                  <c:f>Datenbank_WING!$E$117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{6C064457-5FD0-4669-B87B-D1F95D1E0059}</c15:txfldGUID>
                      <c15:f>Datenbank_WING!$E$117</c15:f>
                      <c15:dlblFieldTableCache>
                        <c:ptCount val="1"/>
                      </c15:dlblFieldTableCache>
                    </c15:dlblFTEntry>
                  </c15:dlblFieldTable>
                  <c15:showDataLabelsRange val="0"/>
                </c:ext>
                <c:ext xmlns:c16="http://schemas.microsoft.com/office/drawing/2014/chart" uri="{C3380CC4-5D6E-409C-BE32-E72D297353CC}">
                  <c16:uniqueId val="{00000009-D00F-4203-B060-D3D87D3745D1}"/>
                </c:ext>
              </c:extLst>
            </c:dLbl>
            <c:dLbl>
              <c:idx val="2"/>
              <c:layout/>
              <c:tx>
                <c:strRef>
                  <c:f>Datenbank_WING!$F$117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{D6366475-273C-4BDE-8FC3-0E3F77357746}</c15:txfldGUID>
                      <c15:f>Datenbank_WING!$F$117</c15:f>
                      <c15:dlblFieldTableCache>
                        <c:ptCount val="1"/>
                      </c15:dlblFieldTableCache>
                    </c15:dlblFTEntry>
                  </c15:dlblFieldTable>
                  <c15:showDataLabelsRange val="0"/>
                </c:ext>
                <c:ext xmlns:c16="http://schemas.microsoft.com/office/drawing/2014/chart" uri="{C3380CC4-5D6E-409C-BE32-E72D297353CC}">
                  <c16:uniqueId val="{0000000A-D00F-4203-B060-D3D87D3745D1}"/>
                </c:ext>
              </c:extLst>
            </c:dLbl>
            <c:dLbl>
              <c:idx val="3"/>
              <c:layout/>
              <c:tx>
                <c:strRef>
                  <c:f>Datenbank_WING!$G$117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{90D02D45-0F4D-4C3C-870A-DB0C1B24ED29}</c15:txfldGUID>
                      <c15:f>Datenbank_WING!$G$117</c15:f>
                      <c15:dlblFieldTableCache>
                        <c:ptCount val="1"/>
                      </c15:dlblFieldTableCache>
                    </c15:dlblFTEntry>
                  </c15:dlblFieldTable>
                  <c15:showDataLabelsRange val="0"/>
                </c:ext>
                <c:ext xmlns:c16="http://schemas.microsoft.com/office/drawing/2014/chart" uri="{C3380CC4-5D6E-409C-BE32-E72D297353CC}">
                  <c16:uniqueId val="{0000000B-D00F-4203-B060-D3D87D3745D1}"/>
                </c:ext>
              </c:extLst>
            </c:dLbl>
            <c:dLbl>
              <c:idx val="4"/>
              <c:layout/>
              <c:tx>
                <c:strRef>
                  <c:f>Datenbank_WING!$H$117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{E645CF66-08E3-4F9F-A73D-0DBFF55B96EE}</c15:txfldGUID>
                      <c15:f>Datenbank_WING!$H$117</c15:f>
                      <c15:dlblFieldTableCache>
                        <c:ptCount val="1"/>
                      </c15:dlblFieldTableCache>
                    </c15:dlblFTEntry>
                  </c15:dlblFieldTable>
                  <c15:showDataLabelsRange val="0"/>
                </c:ext>
                <c:ext xmlns:c16="http://schemas.microsoft.com/office/drawing/2014/chart" uri="{C3380CC4-5D6E-409C-BE32-E72D297353CC}">
                  <c16:uniqueId val="{0000000C-D00F-4203-B060-D3D87D3745D1}"/>
                </c:ext>
              </c:extLst>
            </c:dLbl>
            <c:dLbl>
              <c:idx val="5"/>
              <c:layout/>
              <c:tx>
                <c:strRef>
                  <c:f>Datenbank_WING!$I$117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{C94D5AD8-7BE2-4EBD-B970-D86C3C0ED83F}</c15:txfldGUID>
                      <c15:f>Datenbank_WING!$I$117</c15:f>
                      <c15:dlblFieldTableCache>
                        <c:ptCount val="1"/>
                      </c15:dlblFieldTableCache>
                    </c15:dlblFTEntry>
                  </c15:dlblFieldTable>
                  <c15:showDataLabelsRange val="0"/>
                </c:ext>
                <c:ext xmlns:c16="http://schemas.microsoft.com/office/drawing/2014/chart" uri="{C3380CC4-5D6E-409C-BE32-E72D297353CC}">
                  <c16:uniqueId val="{0000000D-D00F-4203-B060-D3D87D3745D1}"/>
                </c:ext>
              </c:extLst>
            </c:dLbl>
            <c:dLbl>
              <c:idx val="6"/>
              <c:layout/>
              <c:tx>
                <c:strRef>
                  <c:f>Datenbank_WING!$J$117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{012C1FCA-B7B6-422A-BA71-050D9A9CD6F6}</c15:txfldGUID>
                      <c15:f>Datenbank_WING!$J$117</c15:f>
                      <c15:dlblFieldTableCache>
                        <c:ptCount val="1"/>
                      </c15:dlblFieldTableCache>
                    </c15:dlblFTEntry>
                  </c15:dlblFieldTable>
                  <c15:showDataLabelsRange val="0"/>
                </c:ext>
                <c:ext xmlns:c16="http://schemas.microsoft.com/office/drawing/2014/chart" uri="{C3380CC4-5D6E-409C-BE32-E72D297353CC}">
                  <c16:uniqueId val="{0000000E-D00F-4203-B060-D3D87D3745D1}"/>
                </c:ext>
              </c:extLst>
            </c:dLbl>
            <c:dLbl>
              <c:idx val="7"/>
              <c:layout/>
              <c:tx>
                <c:strRef>
                  <c:f>Datenbank_WING!$K$117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{87AE0195-0647-4BF8-B561-7E47EE2268DC}</c15:txfldGUID>
                      <c15:f>Datenbank_WING!$K$117</c15:f>
                      <c15:dlblFieldTableCache>
                        <c:ptCount val="1"/>
                      </c15:dlblFieldTableCache>
                    </c15:dlblFTEntry>
                  </c15:dlblFieldTable>
                  <c15:showDataLabelsRange val="0"/>
                </c:ext>
                <c:ext xmlns:c16="http://schemas.microsoft.com/office/drawing/2014/chart" uri="{C3380CC4-5D6E-409C-BE32-E72D297353CC}">
                  <c16:uniqueId val="{0000000F-D00F-4203-B060-D3D87D3745D1}"/>
                </c:ext>
              </c:extLst>
            </c:dLbl>
            <c:dLbl>
              <c:idx val="8"/>
              <c:layout/>
              <c:tx>
                <c:strRef>
                  <c:f>Datenbank_WING!$L$117</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{B6EA9E39-E9AC-4EDF-A219-A6E9D586D7B0}</c15:txfldGUID>
                      <c15:f>Datenbank_WING!$L$117</c15:f>
                      <c15:dlblFieldTableCache>
                        <c:ptCount val="1"/>
                      </c15:dlblFieldTableCache>
                    </c15:dlblFTEntry>
                  </c15:dlblFieldTable>
                  <c15:showDataLabelsRange val="0"/>
                </c:ext>
                <c:ext xmlns:c16="http://schemas.microsoft.com/office/drawing/2014/chart" uri="{C3380CC4-5D6E-409C-BE32-E72D297353CC}">
                  <c16:uniqueId val="{0000000A-0515-4AE7-A448-9E7AC842C35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Datenbank_WING!$A$91:$A$99</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Datenbank_WING!$L$91:$L$99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6D90-44CA-8B3B-E9D8C450D986}"/>
            </c:ext>
          </c:extLst>
        </c:ser>
        <c:ser>
          <c:idx val="11"/>
          <c:order val="11"/>
          <c:tx>
            <c:strRef>
              <c:f>Datenbank_WING!$M$90</c:f>
              <c:strCache>
                <c:ptCount val="1"/>
                <c:pt idx="0">
                  <c:v>Bachelorarbeit</c:v>
                </c:pt>
              </c:strCache>
            </c:strRef>
          </c:tx>
          <c:spPr>
            <a:solidFill>
              <a:srgbClr val="00A595"/>
            </a:solidFill>
            <a:ln>
              <a:solidFill>
                <a:sysClr val="windowText" lastClr="000000"/>
              </a:solidFill>
            </a:ln>
            <a:effectLst/>
          </c:spPr>
          <c:invertIfNegative val="0"/>
          <c:dPt>
            <c:idx val="6"/>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16-D00F-4203-B060-D3D87D3745D1}"/>
              </c:ext>
            </c:extLst>
          </c:dPt>
          <c:dPt>
            <c:idx val="7"/>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17-D00F-4203-B060-D3D87D3745D1}"/>
              </c:ext>
            </c:extLst>
          </c:dPt>
          <c:dPt>
            <c:idx val="8"/>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B-0515-4AE7-A448-9E7AC842C35C}"/>
              </c:ext>
            </c:extLst>
          </c:dPt>
          <c:dLbls>
            <c:dLbl>
              <c:idx val="0"/>
              <c:layout/>
              <c:tx>
                <c:strRef>
                  <c:f>Datenbank_WING!$D$118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{939481A5-1879-4B6D-986B-38F5611BC970}</c15:txfldGUID>
                      <c15:f>Datenbank_WING!$D$118</c15:f>
                      <c15:dlblFieldTableCache>
                        <c:ptCount val="1"/>
                      </c15:dlblFieldTableCache>
                    </c15:dlblFTEntry>
                  </c15:dlblFieldTable>
                  <c15:showDataLabelsRange val="0"/>
                </c:ext>
                <c:ext xmlns:c16="http://schemas.microsoft.com/office/drawing/2014/chart" uri="{C3380CC4-5D6E-409C-BE32-E72D297353CC}">
                  <c16:uniqueId val="{00000010-D00F-4203-B060-D3D87D3745D1}"/>
                </c:ext>
              </c:extLst>
            </c:dLbl>
            <c:dLbl>
              <c:idx val="1"/>
              <c:layout/>
              <c:tx>
                <c:strRef>
                  <c:f>Datenbank_WING!$E$118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{8A3C2E32-FEDF-4135-BD16-52B6A53681DC}</c15:txfldGUID>
                      <c15:f>Datenbank_WING!$E$118</c15:f>
                      <c15:dlblFieldTableCache>
                        <c:ptCount val="1"/>
                      </c15:dlblFieldTableCache>
                    </c15:dlblFTEntry>
                  </c15:dlblFieldTable>
                  <c15:showDataLabelsRange val="0"/>
                </c:ext>
                <c:ext xmlns:c16="http://schemas.microsoft.com/office/drawing/2014/chart" uri="{C3380CC4-5D6E-409C-BE32-E72D297353CC}">
                  <c16:uniqueId val="{00000011-D00F-4203-B060-D3D87D3745D1}"/>
                </c:ext>
              </c:extLst>
            </c:dLbl>
            <c:dLbl>
              <c:idx val="2"/>
              <c:layout/>
              <c:tx>
                <c:strRef>
                  <c:f>Datenbank_WING!$F$118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{D5BF6DCA-A3B2-44B0-BDDE-E3AC36E5E557}</c15:txfldGUID>
                      <c15:f>Datenbank_WING!$F$118</c15:f>
                      <c15:dlblFieldTableCache>
                        <c:ptCount val="1"/>
                      </c15:dlblFieldTableCache>
                    </c15:dlblFTEntry>
                  </c15:dlblFieldTable>
                  <c15:showDataLabelsRange val="0"/>
                </c:ext>
                <c:ext xmlns:c16="http://schemas.microsoft.com/office/drawing/2014/chart" uri="{C3380CC4-5D6E-409C-BE32-E72D297353CC}">
                  <c16:uniqueId val="{00000012-D00F-4203-B060-D3D87D3745D1}"/>
                </c:ext>
              </c:extLst>
            </c:dLbl>
            <c:dLbl>
              <c:idx val="3"/>
              <c:layout/>
              <c:tx>
                <c:strRef>
                  <c:f>Datenbank_WING!$G$118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{4FF146BF-FFE1-4A80-A182-6F893177EAB4}</c15:txfldGUID>
                      <c15:f>Datenbank_WING!$G$118</c15:f>
                      <c15:dlblFieldTableCache>
                        <c:ptCount val="1"/>
                      </c15:dlblFieldTableCache>
                    </c15:dlblFTEntry>
                  </c15:dlblFieldTable>
                  <c15:showDataLabelsRange val="0"/>
                </c:ext>
                <c:ext xmlns:c16="http://schemas.microsoft.com/office/drawing/2014/chart" uri="{C3380CC4-5D6E-409C-BE32-E72D297353CC}">
                  <c16:uniqueId val="{00000013-D00F-4203-B060-D3D87D3745D1}"/>
                </c:ext>
              </c:extLst>
            </c:dLbl>
            <c:dLbl>
              <c:idx val="4"/>
              <c:layout/>
              <c:tx>
                <c:strRef>
                  <c:f>Datenbank_WING!$H$118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{A3C21685-D5E1-4AF1-B3C2-77979EB279E4}</c15:txfldGUID>
                      <c15:f>Datenbank_WING!$H$118</c15:f>
                      <c15:dlblFieldTableCache>
                        <c:ptCount val="1"/>
                      </c15:dlblFieldTableCache>
                    </c15:dlblFTEntry>
                  </c15:dlblFieldTable>
                  <c15:showDataLabelsRange val="0"/>
                </c:ext>
                <c:ext xmlns:c16="http://schemas.microsoft.com/office/drawing/2014/chart" uri="{C3380CC4-5D6E-409C-BE32-E72D297353CC}">
                  <c16:uniqueId val="{00000014-D00F-4203-B060-D3D87D3745D1}"/>
                </c:ext>
              </c:extLst>
            </c:dLbl>
            <c:dLbl>
              <c:idx val="5"/>
              <c:layout/>
              <c:tx>
                <c:strRef>
                  <c:f>Datenbank_WING!$I$118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{3D9DA9B6-6AD6-4FB0-9740-21F35FBDE45C}</c15:txfldGUID>
                      <c15:f>Datenbank_WING!$I$118</c15:f>
                      <c15:dlblFieldTableCache>
                        <c:ptCount val="1"/>
                      </c15:dlblFieldTableCache>
                    </c15:dlblFTEntry>
                  </c15:dlblFieldTable>
                  <c15:showDataLabelsRange val="0"/>
                </c:ext>
                <c:ext xmlns:c16="http://schemas.microsoft.com/office/drawing/2014/chart" uri="{C3380CC4-5D6E-409C-BE32-E72D297353CC}">
                  <c16:uniqueId val="{00000015-D00F-4203-B060-D3D87D3745D1}"/>
                </c:ext>
              </c:extLst>
            </c:dLbl>
            <c:dLbl>
              <c:idx val="6"/>
              <c:layout/>
              <c:tx>
                <c:strRef>
                  <c:f>Datenbank_WING!$J$118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{D55F4A52-0BDE-429E-AE70-35753A7842A6}</c15:txfldGUID>
                      <c15:f>Datenbank_WING!$J$118</c15:f>
                      <c15:dlblFieldTableCache>
                        <c:ptCount val="1"/>
                      </c15:dlblFieldTableCache>
                    </c15:dlblFTEntry>
                  </c15:dlblFieldTable>
                  <c15:showDataLabelsRange val="0"/>
                </c:ext>
                <c:ext xmlns:c16="http://schemas.microsoft.com/office/drawing/2014/chart" uri="{C3380CC4-5D6E-409C-BE32-E72D297353CC}">
                  <c16:uniqueId val="{00000016-D00F-4203-B060-D3D87D3745D1}"/>
                </c:ext>
              </c:extLst>
            </c:dLbl>
            <c:dLbl>
              <c:idx val="7"/>
              <c:layout/>
              <c:tx>
                <c:strRef>
                  <c:f>Datenbank_WING!$K$118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{76235BEF-2ADA-442D-8FA3-8ACBBF174057}</c15:txfldGUID>
                      <c15:f>Datenbank_WING!$K$118</c15:f>
                      <c15:dlblFieldTableCache>
                        <c:ptCount val="1"/>
                      </c15:dlblFieldTableCache>
                    </c15:dlblFTEntry>
                  </c15:dlblFieldTable>
                  <c15:showDataLabelsRange val="0"/>
                </c:ext>
                <c:ext xmlns:c16="http://schemas.microsoft.com/office/drawing/2014/chart" uri="{C3380CC4-5D6E-409C-BE32-E72D297353CC}">
                  <c16:uniqueId val="{00000017-D00F-4203-B060-D3D87D3745D1}"/>
                </c:ext>
              </c:extLst>
            </c:dLbl>
            <c:dLbl>
              <c:idx val="8"/>
              <c:layout/>
              <c:tx>
                <c:strRef>
                  <c:f>Datenbank_WING!$L$118</c:f>
                  <c:strCache>
                    <c:ptCount val="1"/>
                  </c:strCache>
                </c:strRef>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{7B822B60-E888-4D0C-81E7-2A6BB8256424}</c15:txfldGUID>
                      <c15:f>Datenbank_WING!$L$118</c15:f>
                      <c15:dlblFieldTableCache>
                        <c:ptCount val="1"/>
                      </c15:dlblFieldTableCache>
                    </c15:dlblFTEntry>
                  </c15:dlblFieldTable>
                  <c15:showDataLabelsRange val="0"/>
                </c:ext>
                <c:ext xmlns:c16="http://schemas.microsoft.com/office/drawing/2014/chart" uri="{C3380CC4-5D6E-409C-BE32-E72D297353CC}">
                  <c16:uniqueId val="{0000000B-0515-4AE7-A448-9E7AC842C35C}"/>
                </c:ext>
              </c:extLst>
            </c:dLbl>
            <c:spPr>
              <a:noFill/>
              <a:ln>
                <a:noFill/>
              </a:ln>
              <a:effectLst/>
            </c:spPr>
            <c:txPr>
              <a:bodyPr rot="0" spcFirstLastPara="1" vertOverflow="ellipsis" horzOverflow="clip" vert="horz" wrap="square" lIns="39600" tIns="18000" rIns="39600" bIns="1800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Datenbank_WING!$A$91:$A$99</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Datenbank_WING!$M$91:$M$99</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6D90-44CA-8B3B-E9D8C450D986}"/>
            </c:ext>
          </c:extLst>
        </c:ser>
        <c:ser>
          <c:idx val="12"/>
          <c:order val="12"/>
          <c:tx>
            <c:strRef>
              <c:f>Datenbank_WING!$N$90</c:f>
              <c:strCache>
                <c:ptCount val="1"/>
                <c:pt idx="0">
                  <c:v>Soll-ECTS</c:v>
                </c:pt>
              </c:strCache>
            </c:strRef>
          </c:tx>
          <c:spPr>
            <a:noFill/>
            <a:ln>
              <a:solidFill>
                <a:srgbClr val="00A595"/>
              </a:solidFill>
              <a:prstDash val="dash"/>
            </a:ln>
            <a:effectLst/>
          </c:spPr>
          <c:invertIfNegative val="0"/>
          <c:cat>
            <c:strRef>
              <c:f>Datenbank_WING!$A$91:$A$99</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Datenbank_WING!$N$91:$N$99</c:f>
              <c:numCache>
                <c:formatCode>General</c:formatCode>
                <c:ptCount val="9"/>
                <c:pt idx="0">
                  <c:v>30</c:v>
                </c:pt>
                <c:pt idx="1">
                  <c:v>30</c:v>
                </c:pt>
                <c:pt idx="2">
                  <c:v>30</c:v>
                </c:pt>
                <c:pt idx="3">
                  <c:v>30</c:v>
                </c:pt>
                <c:pt idx="4">
                  <c:v>30</c:v>
                </c:pt>
                <c:pt idx="5">
                  <c:v>30</c:v>
                </c:pt>
                <c:pt idx="6">
                  <c:v>0</c:v>
                </c:pt>
                <c:pt idx="7">
                  <c:v>0</c:v>
                </c:pt>
                <c:pt idx="8">
                  <c:v>0</c:v>
                </c:pt>
              </c:numCache>
            </c:numRef>
          </c:val>
          <c:extLst>
            <c:ext xmlns:c16="http://schemas.microsoft.com/office/drawing/2014/chart" uri="{C3380CC4-5D6E-409C-BE32-E72D297353CC}">
              <c16:uniqueId val="{00000002-6D90-44CA-8B3B-E9D8C450D986}"/>
            </c:ext>
          </c:extLst>
        </c:ser>
        <c:dLbls>
          <c:showLegendKey val="0"/>
          <c:showVal val="0"/>
          <c:showCatName val="0"/>
          <c:showSerName val="0"/>
          <c:showPercent val="0"/>
          <c:showBubbleSize val="0"/>
        </c:dLbls>
        <c:gapWidth val="38"/>
        <c:overlap val="100"/>
        <c:axId val="383127144"/>
        <c:axId val="383125176"/>
      </c:barChart>
      <c:catAx>
        <c:axId val="38312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de-DE"/>
          </a:p>
        </c:txPr>
        <c:crossAx val="383125176"/>
        <c:crosses val="autoZero"/>
        <c:auto val="1"/>
        <c:lblAlgn val="ctr"/>
        <c:lblOffset val="100"/>
        <c:noMultiLvlLbl val="0"/>
      </c:catAx>
      <c:valAx>
        <c:axId val="383125176"/>
        <c:scaling>
          <c:orientation val="minMax"/>
        </c:scaling>
        <c:delete val="1"/>
        <c:axPos val="l"/>
        <c:numFmt formatCode="General" sourceLinked="1"/>
        <c:majorTickMark val="none"/>
        <c:minorTickMark val="none"/>
        <c:tickLblPos val="nextTo"/>
        <c:crossAx val="383127144"/>
        <c:crosses val="autoZero"/>
        <c:crossBetween val="between"/>
      </c:val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489224336514377E-4"/>
          <c:y val="6.7227325116109545E-3"/>
          <c:w val="0.98790565878409575"/>
          <c:h val="0.9343225544965259"/>
        </c:manualLayout>
      </c:layout>
      <c:barChart>
        <c:barDir val="col"/>
        <c:grouping val="stacked"/>
        <c:varyColors val="0"/>
        <c:ser>
          <c:idx val="0"/>
          <c:order val="0"/>
          <c:tx>
            <c:strRef>
              <c:f>Datenbank_TVWL!$F$3</c:f>
              <c:strCache>
                <c:ptCount val="1"/>
                <c:pt idx="0">
                  <c:v>Modul 1</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6-F820-462E-B800-13F565E4C5DF}"/>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7-F820-462E-B800-13F565E4C5DF}"/>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0-32F2-4372-BD9D-12227BC3CD0B}"/>
              </c:ext>
            </c:extLst>
          </c:dPt>
          <c:dLbls>
            <c:dLbl>
              <c:idx val="0"/>
              <c:layout/>
              <c:tx>
                <c:strRef>
                  <c:f>Datenbank_TVWL!$F$15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{ABF5D2E2-1DB1-409E-A20F-A92E8B8B3396}</c15:txfldGUID>
                      <c15:f>Datenbank_TVWL!$F$15</c15:f>
                      <c15:dlblFieldTableCache>
                        <c:ptCount val="1"/>
                      </c15:dlblFieldTableCache>
                    </c15:dlblFTEntry>
                  </c15:dlblFieldTable>
                  <c15:showDataLabelsRange val="0"/>
                </c:ext>
                <c:ext xmlns:c16="http://schemas.microsoft.com/office/drawing/2014/chart" uri="{C3380CC4-5D6E-409C-BE32-E72D297353CC}">
                  <c16:uniqueId val="{00000000-F820-462E-B800-13F565E4C5DF}"/>
                </c:ext>
              </c:extLst>
            </c:dLbl>
            <c:dLbl>
              <c:idx val="1"/>
              <c:layout/>
              <c:tx>
                <c:strRef>
                  <c:f>Datenbank_TVWL!$G$15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{E78B4C2D-5564-4FFA-96E4-799C0E1A6AAD}</c15:txfldGUID>
                      <c15:f>Datenbank_TVWL!$G$15</c15:f>
                      <c15:dlblFieldTableCache>
                        <c:ptCount val="1"/>
                      </c15:dlblFieldTableCache>
                    </c15:dlblFTEntry>
                  </c15:dlblFieldTable>
                  <c15:showDataLabelsRange val="0"/>
                </c:ext>
                <c:ext xmlns:c16="http://schemas.microsoft.com/office/drawing/2014/chart" uri="{C3380CC4-5D6E-409C-BE32-E72D297353CC}">
                  <c16:uniqueId val="{00000001-F820-462E-B800-13F565E4C5DF}"/>
                </c:ext>
              </c:extLst>
            </c:dLbl>
            <c:dLbl>
              <c:idx val="2"/>
              <c:layout/>
              <c:tx>
                <c:strRef>
                  <c:f>Datenbank_TVWL!$H$15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{4A74BA4A-0F6B-4965-BE92-B58FA5CEDEA5}</c15:txfldGUID>
                      <c15:f>Datenbank_TVWL!$H$15</c15:f>
                      <c15:dlblFieldTableCache>
                        <c:ptCount val="1"/>
                      </c15:dlblFieldTableCache>
                    </c15:dlblFTEntry>
                  </c15:dlblFieldTable>
                  <c15:showDataLabelsRange val="0"/>
                </c:ext>
                <c:ext xmlns:c16="http://schemas.microsoft.com/office/drawing/2014/chart" uri="{C3380CC4-5D6E-409C-BE32-E72D297353CC}">
                  <c16:uniqueId val="{00000002-F820-462E-B800-13F565E4C5DF}"/>
                </c:ext>
              </c:extLst>
            </c:dLbl>
            <c:dLbl>
              <c:idx val="3"/>
              <c:layout/>
              <c:tx>
                <c:strRef>
                  <c:f>Datenbank_TVWL!$I$15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{EE875EB3-09A3-446C-8F1F-A59ADC534078}</c15:txfldGUID>
                      <c15:f>Datenbank_TVWL!$I$15</c15:f>
                      <c15:dlblFieldTableCache>
                        <c:ptCount val="1"/>
                      </c15:dlblFieldTableCache>
                    </c15:dlblFTEntry>
                  </c15:dlblFieldTable>
                  <c15:showDataLabelsRange val="0"/>
                </c:ext>
                <c:ext xmlns:c16="http://schemas.microsoft.com/office/drawing/2014/chart" uri="{C3380CC4-5D6E-409C-BE32-E72D297353CC}">
                  <c16:uniqueId val="{00000003-F820-462E-B800-13F565E4C5DF}"/>
                </c:ext>
              </c:extLst>
            </c:dLbl>
            <c:dLbl>
              <c:idx val="4"/>
              <c:layout/>
              <c:tx>
                <c:strRef>
                  <c:f>Datenbank_TVWL!$J$15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{B1A34833-9FF8-4F67-8BAD-F10BFDE3A767}</c15:txfldGUID>
                      <c15:f>Datenbank_TVWL!$J$15</c15:f>
                      <c15:dlblFieldTableCache>
                        <c:ptCount val="1"/>
                      </c15:dlblFieldTableCache>
                    </c15:dlblFTEntry>
                  </c15:dlblFieldTable>
                  <c15:showDataLabelsRange val="0"/>
                </c:ext>
                <c:ext xmlns:c16="http://schemas.microsoft.com/office/drawing/2014/chart" uri="{C3380CC4-5D6E-409C-BE32-E72D297353CC}">
                  <c16:uniqueId val="{00000004-F820-462E-B800-13F565E4C5DF}"/>
                </c:ext>
              </c:extLst>
            </c:dLbl>
            <c:dLbl>
              <c:idx val="5"/>
              <c:layout/>
              <c:tx>
                <c:strRef>
                  <c:f>Datenbank_TVWL!$K$15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{12C41939-4A32-4D98-B889-F5292E306CBE}</c15:txfldGUID>
                      <c15:f>Datenbank_TVWL!$K$15</c15:f>
                      <c15:dlblFieldTableCache>
                        <c:ptCount val="1"/>
                      </c15:dlblFieldTableCache>
                    </c15:dlblFTEntry>
                  </c15:dlblFieldTable>
                  <c15:showDataLabelsRange val="0"/>
                </c:ext>
                <c:ext xmlns:c16="http://schemas.microsoft.com/office/drawing/2014/chart" uri="{C3380CC4-5D6E-409C-BE32-E72D297353CC}">
                  <c16:uniqueId val="{00000005-F820-462E-B800-13F565E4C5DF}"/>
                </c:ext>
              </c:extLst>
            </c:dLbl>
            <c:dLbl>
              <c:idx val="6"/>
              <c:layout/>
              <c:tx>
                <c:strRef>
                  <c:f>Datenbank_TVWL!$L$15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{158B31AC-20D5-4EDF-8D43-FB0054EE4B2A}</c15:txfldGUID>
                      <c15:f>Datenbank_TVWL!$L$15</c15:f>
                      <c15:dlblFieldTableCache>
                        <c:ptCount val="1"/>
                      </c15:dlblFieldTableCache>
                    </c15:dlblFTEntry>
                  </c15:dlblFieldTable>
                  <c15:showDataLabelsRange val="0"/>
                </c:ext>
                <c:ext xmlns:c16="http://schemas.microsoft.com/office/drawing/2014/chart" uri="{C3380CC4-5D6E-409C-BE32-E72D297353CC}">
                  <c16:uniqueId val="{00000006-F820-462E-B800-13F565E4C5DF}"/>
                </c:ext>
              </c:extLst>
            </c:dLbl>
            <c:dLbl>
              <c:idx val="7"/>
              <c:layout/>
              <c:tx>
                <c:strRef>
                  <c:f>Datenbank_TVWL!$M$15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{06755758-3435-41A7-A23C-1961E5497486}</c15:txfldGUID>
                      <c15:f>Datenbank_TVWL!$M$15</c15:f>
                      <c15:dlblFieldTableCache>
                        <c:ptCount val="1"/>
                      </c15:dlblFieldTableCache>
                    </c15:dlblFTEntry>
                  </c15:dlblFieldTable>
                  <c15:showDataLabelsRange val="0"/>
                </c:ext>
                <c:ext xmlns:c16="http://schemas.microsoft.com/office/drawing/2014/chart" uri="{C3380CC4-5D6E-409C-BE32-E72D297353CC}">
                  <c16:uniqueId val="{00000007-F820-462E-B800-13F565E4C5DF}"/>
                </c:ext>
              </c:extLst>
            </c:dLbl>
            <c:dLbl>
              <c:idx val="8"/>
              <c:layout/>
              <c:tx>
                <c:strRef>
                  <c:f>Datenbank_TVWL!$N$15</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{0BE8E123-1E6E-4F36-9739-DD578FA57461}</c15:txfldGUID>
                      <c15:f>Datenbank_TVWL!$N$15</c15:f>
                      <c15:dlblFieldTableCache>
                        <c:ptCount val="1"/>
                      </c15:dlblFieldTableCache>
                    </c15:dlblFTEntry>
                  </c15:dlblFieldTable>
                  <c15:showDataLabelsRange val="0"/>
                </c:ext>
                <c:ext xmlns:c16="http://schemas.microsoft.com/office/drawing/2014/chart" uri="{C3380CC4-5D6E-409C-BE32-E72D297353CC}">
                  <c16:uniqueId val="{00000000-32F2-4372-BD9D-12227BC3CD0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Datenbank_TVWL!$E$4:$E$12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Datenbank_TVWL!$F$4:$F$12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F820-462E-B800-13F565E4C5DF}"/>
            </c:ext>
          </c:extLst>
        </c:ser>
        <c:ser>
          <c:idx val="1"/>
          <c:order val="1"/>
          <c:tx>
            <c:strRef>
              <c:f>Datenbank_TVWL!$G$3</c:f>
              <c:strCache>
                <c:ptCount val="1"/>
                <c:pt idx="0">
                  <c:v>Modul 2</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F-F820-462E-B800-13F565E4C5DF}"/>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10-F820-462E-B800-13F565E4C5DF}"/>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1-32F2-4372-BD9D-12227BC3CD0B}"/>
              </c:ext>
            </c:extLst>
          </c:dPt>
          <c:dLbls>
            <c:dLbl>
              <c:idx val="0"/>
              <c:layout/>
              <c:tx>
                <c:strRef>
                  <c:f>Datenbank_TVWL!$F$16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{26BAFA9D-D69F-4388-8A13-076CF6128446}</c15:txfldGUID>
                      <c15:f>Datenbank_TVWL!$F$16</c15:f>
                      <c15:dlblFieldTableCache>
                        <c:ptCount val="1"/>
                      </c15:dlblFieldTableCache>
                    </c15:dlblFTEntry>
                  </c15:dlblFieldTable>
                  <c15:showDataLabelsRange val="0"/>
                </c:ext>
                <c:ext xmlns:c16="http://schemas.microsoft.com/office/drawing/2014/chart" uri="{C3380CC4-5D6E-409C-BE32-E72D297353CC}">
                  <c16:uniqueId val="{00000009-F820-462E-B800-13F565E4C5DF}"/>
                </c:ext>
              </c:extLst>
            </c:dLbl>
            <c:dLbl>
              <c:idx val="1"/>
              <c:layout/>
              <c:tx>
                <c:strRef>
                  <c:f>Datenbank_TVWL!$G$16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{FB090885-4693-4AE0-B4D9-F8E42718833D}</c15:txfldGUID>
                      <c15:f>Datenbank_TVWL!$G$16</c15:f>
                      <c15:dlblFieldTableCache>
                        <c:ptCount val="1"/>
                      </c15:dlblFieldTableCache>
                    </c15:dlblFTEntry>
                  </c15:dlblFieldTable>
                  <c15:showDataLabelsRange val="0"/>
                </c:ext>
                <c:ext xmlns:c16="http://schemas.microsoft.com/office/drawing/2014/chart" uri="{C3380CC4-5D6E-409C-BE32-E72D297353CC}">
                  <c16:uniqueId val="{0000000A-F820-462E-B800-13F565E4C5DF}"/>
                </c:ext>
              </c:extLst>
            </c:dLbl>
            <c:dLbl>
              <c:idx val="2"/>
              <c:layout/>
              <c:tx>
                <c:strRef>
                  <c:f>Datenbank_TVWL!$H$16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{396D12F5-6931-4ED8-9A7D-0EA4647A9B71}</c15:txfldGUID>
                      <c15:f>Datenbank_TVWL!$H$16</c15:f>
                      <c15:dlblFieldTableCache>
                        <c:ptCount val="1"/>
                      </c15:dlblFieldTableCache>
                    </c15:dlblFTEntry>
                  </c15:dlblFieldTable>
                  <c15:showDataLabelsRange val="0"/>
                </c:ext>
                <c:ext xmlns:c16="http://schemas.microsoft.com/office/drawing/2014/chart" uri="{C3380CC4-5D6E-409C-BE32-E72D297353CC}">
                  <c16:uniqueId val="{0000000B-F820-462E-B800-13F565E4C5DF}"/>
                </c:ext>
              </c:extLst>
            </c:dLbl>
            <c:dLbl>
              <c:idx val="3"/>
              <c:layout/>
              <c:tx>
                <c:strRef>
                  <c:f>Datenbank_TVWL!$I$16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{6D76C495-D502-4BE9-99AD-E53DAECD0D59}</c15:txfldGUID>
                      <c15:f>Datenbank_TVWL!$I$16</c15:f>
                      <c15:dlblFieldTableCache>
                        <c:ptCount val="1"/>
                      </c15:dlblFieldTableCache>
                    </c15:dlblFTEntry>
                  </c15:dlblFieldTable>
                  <c15:showDataLabelsRange val="0"/>
                </c:ext>
                <c:ext xmlns:c16="http://schemas.microsoft.com/office/drawing/2014/chart" uri="{C3380CC4-5D6E-409C-BE32-E72D297353CC}">
                  <c16:uniqueId val="{0000000C-F820-462E-B800-13F565E4C5DF}"/>
                </c:ext>
              </c:extLst>
            </c:dLbl>
            <c:dLbl>
              <c:idx val="4"/>
              <c:layout/>
              <c:tx>
                <c:strRef>
                  <c:f>Datenbank_TVWL!$J$16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{99982F37-9DB4-4736-A3B4-2D82079F9911}</c15:txfldGUID>
                      <c15:f>Datenbank_TVWL!$J$16</c15:f>
                      <c15:dlblFieldTableCache>
                        <c:ptCount val="1"/>
                      </c15:dlblFieldTableCache>
                    </c15:dlblFTEntry>
                  </c15:dlblFieldTable>
                  <c15:showDataLabelsRange val="0"/>
                </c:ext>
                <c:ext xmlns:c16="http://schemas.microsoft.com/office/drawing/2014/chart" uri="{C3380CC4-5D6E-409C-BE32-E72D297353CC}">
                  <c16:uniqueId val="{0000000D-F820-462E-B800-13F565E4C5DF}"/>
                </c:ext>
              </c:extLst>
            </c:dLbl>
            <c:dLbl>
              <c:idx val="5"/>
              <c:layout/>
              <c:tx>
                <c:strRef>
                  <c:f>Datenbank_TVWL!$K$16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{061DACFA-0362-4221-9CCF-CE28701EC629}</c15:txfldGUID>
                      <c15:f>Datenbank_TVWL!$K$16</c15:f>
                      <c15:dlblFieldTableCache>
                        <c:ptCount val="1"/>
                      </c15:dlblFieldTableCache>
                    </c15:dlblFTEntry>
                  </c15:dlblFieldTable>
                  <c15:showDataLabelsRange val="0"/>
                </c:ext>
                <c:ext xmlns:c16="http://schemas.microsoft.com/office/drawing/2014/chart" uri="{C3380CC4-5D6E-409C-BE32-E72D297353CC}">
                  <c16:uniqueId val="{0000000E-F820-462E-B800-13F565E4C5DF}"/>
                </c:ext>
              </c:extLst>
            </c:dLbl>
            <c:dLbl>
              <c:idx val="6"/>
              <c:layout/>
              <c:tx>
                <c:strRef>
                  <c:f>Datenbank_TVWL!$L$16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{1E4AE7AF-31BB-4C41-96F3-F8A66F29C5BD}</c15:txfldGUID>
                      <c15:f>Datenbank_TVWL!$L$16</c15:f>
                      <c15:dlblFieldTableCache>
                        <c:ptCount val="1"/>
                      </c15:dlblFieldTableCache>
                    </c15:dlblFTEntry>
                  </c15:dlblFieldTable>
                  <c15:showDataLabelsRange val="0"/>
                </c:ext>
                <c:ext xmlns:c16="http://schemas.microsoft.com/office/drawing/2014/chart" uri="{C3380CC4-5D6E-409C-BE32-E72D297353CC}">
                  <c16:uniqueId val="{0000000F-F820-462E-B800-13F565E4C5DF}"/>
                </c:ext>
              </c:extLst>
            </c:dLbl>
            <c:dLbl>
              <c:idx val="7"/>
              <c:layout/>
              <c:tx>
                <c:strRef>
                  <c:f>Datenbank_TVWL!$M$16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{2A6DDBEB-EDBB-44E6-BDF3-D9CFB84B4AF8}</c15:txfldGUID>
                      <c15:f>Datenbank_TVWL!$M$16</c15:f>
                      <c15:dlblFieldTableCache>
                        <c:ptCount val="1"/>
                      </c15:dlblFieldTableCache>
                    </c15:dlblFTEntry>
                  </c15:dlblFieldTable>
                  <c15:showDataLabelsRange val="0"/>
                </c:ext>
                <c:ext xmlns:c16="http://schemas.microsoft.com/office/drawing/2014/chart" uri="{C3380CC4-5D6E-409C-BE32-E72D297353CC}">
                  <c16:uniqueId val="{00000010-F820-462E-B800-13F565E4C5DF}"/>
                </c:ext>
              </c:extLst>
            </c:dLbl>
            <c:dLbl>
              <c:idx val="8"/>
              <c:layout/>
              <c:tx>
                <c:strRef>
                  <c:f>Datenbank_TVWL!$N$16</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{A63E568C-EE41-43C2-A760-6F4D2BF335B5}</c15:txfldGUID>
                      <c15:f>Datenbank_TVWL!$N$16</c15:f>
                      <c15:dlblFieldTableCache>
                        <c:ptCount val="1"/>
                      </c15:dlblFieldTableCache>
                    </c15:dlblFTEntry>
                  </c15:dlblFieldTable>
                  <c15:showDataLabelsRange val="0"/>
                </c:ext>
                <c:ext xmlns:c16="http://schemas.microsoft.com/office/drawing/2014/chart" uri="{C3380CC4-5D6E-409C-BE32-E72D297353CC}">
                  <c16:uniqueId val="{00000001-32F2-4372-BD9D-12227BC3CD0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Datenbank_TVWL!$E$4:$E$12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Datenbank_TVWL!$G$4:$G$12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1-F820-462E-B800-13F565E4C5DF}"/>
            </c:ext>
          </c:extLst>
        </c:ser>
        <c:ser>
          <c:idx val="2"/>
          <c:order val="2"/>
          <c:tx>
            <c:strRef>
              <c:f>Datenbank_TVWL!$H$3</c:f>
              <c:strCache>
                <c:ptCount val="1"/>
                <c:pt idx="0">
                  <c:v>Modul 3</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18-F820-462E-B800-13F565E4C5DF}"/>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19-F820-462E-B800-13F565E4C5DF}"/>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2-32F2-4372-BD9D-12227BC3CD0B}"/>
              </c:ext>
            </c:extLst>
          </c:dPt>
          <c:dLbls>
            <c:dLbl>
              <c:idx val="0"/>
              <c:layout/>
              <c:tx>
                <c:strRef>
                  <c:f>Datenbank_TVWL!$F$17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{A3995380-963E-484C-93F2-33BFA3D8EC4A}</c15:txfldGUID>
                      <c15:f>Datenbank_TVWL!$F$17</c15:f>
                      <c15:dlblFieldTableCache>
                        <c:ptCount val="1"/>
                      </c15:dlblFieldTableCache>
                    </c15:dlblFTEntry>
                  </c15:dlblFieldTable>
                  <c15:showDataLabelsRange val="0"/>
                </c:ext>
                <c:ext xmlns:c16="http://schemas.microsoft.com/office/drawing/2014/chart" uri="{C3380CC4-5D6E-409C-BE32-E72D297353CC}">
                  <c16:uniqueId val="{00000012-F820-462E-B800-13F565E4C5DF}"/>
                </c:ext>
              </c:extLst>
            </c:dLbl>
            <c:dLbl>
              <c:idx val="1"/>
              <c:layout/>
              <c:tx>
                <c:strRef>
                  <c:f>Datenbank_TVWL!$G$17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{FD0E44F4-350D-4555-A935-58B4161F808A}</c15:txfldGUID>
                      <c15:f>Datenbank_TVWL!$G$17</c15:f>
                      <c15:dlblFieldTableCache>
                        <c:ptCount val="1"/>
                      </c15:dlblFieldTableCache>
                    </c15:dlblFTEntry>
                  </c15:dlblFieldTable>
                  <c15:showDataLabelsRange val="0"/>
                </c:ext>
                <c:ext xmlns:c16="http://schemas.microsoft.com/office/drawing/2014/chart" uri="{C3380CC4-5D6E-409C-BE32-E72D297353CC}">
                  <c16:uniqueId val="{00000013-F820-462E-B800-13F565E4C5DF}"/>
                </c:ext>
              </c:extLst>
            </c:dLbl>
            <c:dLbl>
              <c:idx val="2"/>
              <c:layout/>
              <c:tx>
                <c:strRef>
                  <c:f>Datenbank_TVWL!$H$17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{7E50B974-533A-416B-BF61-5935840A96CE}</c15:txfldGUID>
                      <c15:f>Datenbank_TVWL!$H$17</c15:f>
                      <c15:dlblFieldTableCache>
                        <c:ptCount val="1"/>
                      </c15:dlblFieldTableCache>
                    </c15:dlblFTEntry>
                  </c15:dlblFieldTable>
                  <c15:showDataLabelsRange val="0"/>
                </c:ext>
                <c:ext xmlns:c16="http://schemas.microsoft.com/office/drawing/2014/chart" uri="{C3380CC4-5D6E-409C-BE32-E72D297353CC}">
                  <c16:uniqueId val="{00000014-F820-462E-B800-13F565E4C5DF}"/>
                </c:ext>
              </c:extLst>
            </c:dLbl>
            <c:dLbl>
              <c:idx val="3"/>
              <c:layout/>
              <c:tx>
                <c:strRef>
                  <c:f>Datenbank_TVWL!$I$17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{FF98E073-4746-4EE7-AF8C-26AD391223F4}</c15:txfldGUID>
                      <c15:f>Datenbank_TVWL!$I$17</c15:f>
                      <c15:dlblFieldTableCache>
                        <c:ptCount val="1"/>
                      </c15:dlblFieldTableCache>
                    </c15:dlblFTEntry>
                  </c15:dlblFieldTable>
                  <c15:showDataLabelsRange val="0"/>
                </c:ext>
                <c:ext xmlns:c16="http://schemas.microsoft.com/office/drawing/2014/chart" uri="{C3380CC4-5D6E-409C-BE32-E72D297353CC}">
                  <c16:uniqueId val="{00000015-F820-462E-B800-13F565E4C5DF}"/>
                </c:ext>
              </c:extLst>
            </c:dLbl>
            <c:dLbl>
              <c:idx val="4"/>
              <c:layout/>
              <c:tx>
                <c:strRef>
                  <c:f>Datenbank_TVWL!$J$17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{027BA6C7-74FD-404F-8AF4-DE1F2F599598}</c15:txfldGUID>
                      <c15:f>Datenbank_TVWL!$J$17</c15:f>
                      <c15:dlblFieldTableCache>
                        <c:ptCount val="1"/>
                      </c15:dlblFieldTableCache>
                    </c15:dlblFTEntry>
                  </c15:dlblFieldTable>
                  <c15:showDataLabelsRange val="0"/>
                </c:ext>
                <c:ext xmlns:c16="http://schemas.microsoft.com/office/drawing/2014/chart" uri="{C3380CC4-5D6E-409C-BE32-E72D297353CC}">
                  <c16:uniqueId val="{00000016-F820-462E-B800-13F565E4C5DF}"/>
                </c:ext>
              </c:extLst>
            </c:dLbl>
            <c:dLbl>
              <c:idx val="5"/>
              <c:layout/>
              <c:tx>
                <c:strRef>
                  <c:f>Datenbank_TVWL!$K$17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{D82C4CF3-1285-4247-A344-D466B0D36530}</c15:txfldGUID>
                      <c15:f>Datenbank_TVWL!$K$17</c15:f>
                      <c15:dlblFieldTableCache>
                        <c:ptCount val="1"/>
                      </c15:dlblFieldTableCache>
                    </c15:dlblFTEntry>
                  </c15:dlblFieldTable>
                  <c15:showDataLabelsRange val="0"/>
                </c:ext>
                <c:ext xmlns:c16="http://schemas.microsoft.com/office/drawing/2014/chart" uri="{C3380CC4-5D6E-409C-BE32-E72D297353CC}">
                  <c16:uniqueId val="{00000017-F820-462E-B800-13F565E4C5DF}"/>
                </c:ext>
              </c:extLst>
            </c:dLbl>
            <c:dLbl>
              <c:idx val="6"/>
              <c:layout/>
              <c:tx>
                <c:strRef>
                  <c:f>Datenbank_TVWL!$L$17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{5049C4D1-0438-4A91-8C94-84018552630E}</c15:txfldGUID>
                      <c15:f>Datenbank_TVWL!$L$17</c15:f>
                      <c15:dlblFieldTableCache>
                        <c:ptCount val="1"/>
                      </c15:dlblFieldTableCache>
                    </c15:dlblFTEntry>
                  </c15:dlblFieldTable>
                  <c15:showDataLabelsRange val="0"/>
                </c:ext>
                <c:ext xmlns:c16="http://schemas.microsoft.com/office/drawing/2014/chart" uri="{C3380CC4-5D6E-409C-BE32-E72D297353CC}">
                  <c16:uniqueId val="{00000018-F820-462E-B800-13F565E4C5DF}"/>
                </c:ext>
              </c:extLst>
            </c:dLbl>
            <c:dLbl>
              <c:idx val="7"/>
              <c:layout/>
              <c:tx>
                <c:strRef>
                  <c:f>Datenbank_TVWL!$M$17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{E8F90736-8651-45FE-8767-ACE0063AB5D4}</c15:txfldGUID>
                      <c15:f>Datenbank_TVWL!$M$17</c15:f>
                      <c15:dlblFieldTableCache>
                        <c:ptCount val="1"/>
                      </c15:dlblFieldTableCache>
                    </c15:dlblFTEntry>
                  </c15:dlblFieldTable>
                  <c15:showDataLabelsRange val="0"/>
                </c:ext>
                <c:ext xmlns:c16="http://schemas.microsoft.com/office/drawing/2014/chart" uri="{C3380CC4-5D6E-409C-BE32-E72D297353CC}">
                  <c16:uniqueId val="{00000019-F820-462E-B800-13F565E4C5DF}"/>
                </c:ext>
              </c:extLst>
            </c:dLbl>
            <c:dLbl>
              <c:idx val="8"/>
              <c:layout/>
              <c:tx>
                <c:strRef>
                  <c:f>Datenbank_TVWL!$N$17</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{8D0D52E4-691C-441F-A48E-43C4CE803099}</c15:txfldGUID>
                      <c15:f>Datenbank_TVWL!$N$17</c15:f>
                      <c15:dlblFieldTableCache>
                        <c:ptCount val="1"/>
                      </c15:dlblFieldTableCache>
                    </c15:dlblFTEntry>
                  </c15:dlblFieldTable>
                  <c15:showDataLabelsRange val="0"/>
                </c:ext>
                <c:ext xmlns:c16="http://schemas.microsoft.com/office/drawing/2014/chart" uri="{C3380CC4-5D6E-409C-BE32-E72D297353CC}">
                  <c16:uniqueId val="{00000002-32F2-4372-BD9D-12227BC3CD0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Datenbank_TVWL!$E$4:$E$12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Datenbank_TVWL!$H$4:$H$12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A-F820-462E-B800-13F565E4C5DF}"/>
            </c:ext>
          </c:extLst>
        </c:ser>
        <c:ser>
          <c:idx val="3"/>
          <c:order val="3"/>
          <c:tx>
            <c:strRef>
              <c:f>Datenbank_TVWL!$I$3</c:f>
              <c:strCache>
                <c:ptCount val="1"/>
                <c:pt idx="0">
                  <c:v>Modul 4</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21-F820-462E-B800-13F565E4C5DF}"/>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22-F820-462E-B800-13F565E4C5DF}"/>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3-32F2-4372-BD9D-12227BC3CD0B}"/>
              </c:ext>
            </c:extLst>
          </c:dPt>
          <c:dLbls>
            <c:dLbl>
              <c:idx val="0"/>
              <c:layout/>
              <c:tx>
                <c:strRef>
                  <c:f>Datenbank_TVWL!$F$18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{0A71EBA3-E8D4-4A60-A613-62B1084515CD}</c15:txfldGUID>
                      <c15:f>Datenbank_TVWL!$F$18</c15:f>
                      <c15:dlblFieldTableCache>
                        <c:ptCount val="1"/>
                      </c15:dlblFieldTableCache>
                    </c15:dlblFTEntry>
                  </c15:dlblFieldTable>
                  <c15:showDataLabelsRange val="0"/>
                </c:ext>
                <c:ext xmlns:c16="http://schemas.microsoft.com/office/drawing/2014/chart" uri="{C3380CC4-5D6E-409C-BE32-E72D297353CC}">
                  <c16:uniqueId val="{0000001B-F820-462E-B800-13F565E4C5DF}"/>
                </c:ext>
              </c:extLst>
            </c:dLbl>
            <c:dLbl>
              <c:idx val="1"/>
              <c:layout/>
              <c:tx>
                <c:strRef>
                  <c:f>Datenbank_TVWL!$G$18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{9CCD1E83-E20F-4A3D-8CB1-78E193649DBA}</c15:txfldGUID>
                      <c15:f>Datenbank_TVWL!$G$18</c15:f>
                      <c15:dlblFieldTableCache>
                        <c:ptCount val="1"/>
                      </c15:dlblFieldTableCache>
                    </c15:dlblFTEntry>
                  </c15:dlblFieldTable>
                  <c15:showDataLabelsRange val="0"/>
                </c:ext>
                <c:ext xmlns:c16="http://schemas.microsoft.com/office/drawing/2014/chart" uri="{C3380CC4-5D6E-409C-BE32-E72D297353CC}">
                  <c16:uniqueId val="{0000001C-F820-462E-B800-13F565E4C5DF}"/>
                </c:ext>
              </c:extLst>
            </c:dLbl>
            <c:dLbl>
              <c:idx val="2"/>
              <c:layout/>
              <c:tx>
                <c:strRef>
                  <c:f>Datenbank_TVWL!$H$18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{BF46CF34-8A6C-4049-897A-6E6FA49B8E69}</c15:txfldGUID>
                      <c15:f>Datenbank_TVWL!$H$18</c15:f>
                      <c15:dlblFieldTableCache>
                        <c:ptCount val="1"/>
                      </c15:dlblFieldTableCache>
                    </c15:dlblFTEntry>
                  </c15:dlblFieldTable>
                  <c15:showDataLabelsRange val="0"/>
                </c:ext>
                <c:ext xmlns:c16="http://schemas.microsoft.com/office/drawing/2014/chart" uri="{C3380CC4-5D6E-409C-BE32-E72D297353CC}">
                  <c16:uniqueId val="{0000001D-F820-462E-B800-13F565E4C5DF}"/>
                </c:ext>
              </c:extLst>
            </c:dLbl>
            <c:dLbl>
              <c:idx val="3"/>
              <c:layout/>
              <c:tx>
                <c:strRef>
                  <c:f>Datenbank_TVWL!$I$18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{C118170A-AFA6-4CCE-810F-4A2BB261CF68}</c15:txfldGUID>
                      <c15:f>Datenbank_TVWL!$I$18</c15:f>
                      <c15:dlblFieldTableCache>
                        <c:ptCount val="1"/>
                      </c15:dlblFieldTableCache>
                    </c15:dlblFTEntry>
                  </c15:dlblFieldTable>
                  <c15:showDataLabelsRange val="0"/>
                </c:ext>
                <c:ext xmlns:c16="http://schemas.microsoft.com/office/drawing/2014/chart" uri="{C3380CC4-5D6E-409C-BE32-E72D297353CC}">
                  <c16:uniqueId val="{0000001E-F820-462E-B800-13F565E4C5DF}"/>
                </c:ext>
              </c:extLst>
            </c:dLbl>
            <c:dLbl>
              <c:idx val="4"/>
              <c:layout/>
              <c:tx>
                <c:strRef>
                  <c:f>Datenbank_TVWL!$J$18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{5E2CA1DC-4F92-43C6-B0D3-7713AF1C22AB}</c15:txfldGUID>
                      <c15:f>Datenbank_TVWL!$J$18</c15:f>
                      <c15:dlblFieldTableCache>
                        <c:ptCount val="1"/>
                      </c15:dlblFieldTableCache>
                    </c15:dlblFTEntry>
                  </c15:dlblFieldTable>
                  <c15:showDataLabelsRange val="0"/>
                </c:ext>
                <c:ext xmlns:c16="http://schemas.microsoft.com/office/drawing/2014/chart" uri="{C3380CC4-5D6E-409C-BE32-E72D297353CC}">
                  <c16:uniqueId val="{0000001F-F820-462E-B800-13F565E4C5DF}"/>
                </c:ext>
              </c:extLst>
            </c:dLbl>
            <c:dLbl>
              <c:idx val="5"/>
              <c:layout/>
              <c:tx>
                <c:strRef>
                  <c:f>Datenbank_TVWL!$K$18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{518F5966-331A-42A3-ADEE-C11910FE42DA}</c15:txfldGUID>
                      <c15:f>Datenbank_TVWL!$K$18</c15:f>
                      <c15:dlblFieldTableCache>
                        <c:ptCount val="1"/>
                      </c15:dlblFieldTableCache>
                    </c15:dlblFTEntry>
                  </c15:dlblFieldTable>
                  <c15:showDataLabelsRange val="0"/>
                </c:ext>
                <c:ext xmlns:c16="http://schemas.microsoft.com/office/drawing/2014/chart" uri="{C3380CC4-5D6E-409C-BE32-E72D297353CC}">
                  <c16:uniqueId val="{00000020-F820-462E-B800-13F565E4C5DF}"/>
                </c:ext>
              </c:extLst>
            </c:dLbl>
            <c:dLbl>
              <c:idx val="6"/>
              <c:layout/>
              <c:tx>
                <c:strRef>
                  <c:f>Datenbank_TVWL!$L$18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{73CE1284-2409-465B-A5CC-AC8DB497511E}</c15:txfldGUID>
                      <c15:f>Datenbank_TVWL!$L$18</c15:f>
                      <c15:dlblFieldTableCache>
                        <c:ptCount val="1"/>
                      </c15:dlblFieldTableCache>
                    </c15:dlblFTEntry>
                  </c15:dlblFieldTable>
                  <c15:showDataLabelsRange val="0"/>
                </c:ext>
                <c:ext xmlns:c16="http://schemas.microsoft.com/office/drawing/2014/chart" uri="{C3380CC4-5D6E-409C-BE32-E72D297353CC}">
                  <c16:uniqueId val="{00000021-F820-462E-B800-13F565E4C5DF}"/>
                </c:ext>
              </c:extLst>
            </c:dLbl>
            <c:dLbl>
              <c:idx val="7"/>
              <c:layout/>
              <c:tx>
                <c:strRef>
                  <c:f>Datenbank_TVWL!$M$18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{4691C999-3BA7-4F76-90FB-EC0D3496D365}</c15:txfldGUID>
                      <c15:f>Datenbank_TVWL!$M$18</c15:f>
                      <c15:dlblFieldTableCache>
                        <c:ptCount val="1"/>
                      </c15:dlblFieldTableCache>
                    </c15:dlblFTEntry>
                  </c15:dlblFieldTable>
                  <c15:showDataLabelsRange val="0"/>
                </c:ext>
                <c:ext xmlns:c16="http://schemas.microsoft.com/office/drawing/2014/chart" uri="{C3380CC4-5D6E-409C-BE32-E72D297353CC}">
                  <c16:uniqueId val="{00000022-F820-462E-B800-13F565E4C5DF}"/>
                </c:ext>
              </c:extLst>
            </c:dLbl>
            <c:dLbl>
              <c:idx val="8"/>
              <c:layout/>
              <c:tx>
                <c:strRef>
                  <c:f>Datenbank_TVWL!$N$18</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{DC19A9D8-7D58-4A2E-BF62-4292DDEC8676}</c15:txfldGUID>
                      <c15:f>Datenbank_TVWL!$N$18</c15:f>
                      <c15:dlblFieldTableCache>
                        <c:ptCount val="1"/>
                      </c15:dlblFieldTableCache>
                    </c15:dlblFTEntry>
                  </c15:dlblFieldTable>
                  <c15:showDataLabelsRange val="0"/>
                </c:ext>
                <c:ext xmlns:c16="http://schemas.microsoft.com/office/drawing/2014/chart" uri="{C3380CC4-5D6E-409C-BE32-E72D297353CC}">
                  <c16:uniqueId val="{00000003-32F2-4372-BD9D-12227BC3CD0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Datenbank_TVWL!$E$4:$E$12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Datenbank_TVWL!$I$4:$I$12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3-F820-462E-B800-13F565E4C5DF}"/>
            </c:ext>
          </c:extLst>
        </c:ser>
        <c:ser>
          <c:idx val="4"/>
          <c:order val="4"/>
          <c:tx>
            <c:strRef>
              <c:f>Datenbank_TVWL!$J$3</c:f>
              <c:strCache>
                <c:ptCount val="1"/>
                <c:pt idx="0">
                  <c:v>Modul 5</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2A-F820-462E-B800-13F565E4C5DF}"/>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2B-F820-462E-B800-13F565E4C5DF}"/>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4-32F2-4372-BD9D-12227BC3CD0B}"/>
              </c:ext>
            </c:extLst>
          </c:dPt>
          <c:dLbls>
            <c:dLbl>
              <c:idx val="0"/>
              <c:layout/>
              <c:tx>
                <c:strRef>
                  <c:f>Datenbank_TVWL!$F$19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{3D693022-A59B-4218-AF78-6F2C97E2172C}</c15:txfldGUID>
                      <c15:f>Datenbank_TVWL!$F$19</c15:f>
                      <c15:dlblFieldTableCache>
                        <c:ptCount val="1"/>
                      </c15:dlblFieldTableCache>
                    </c15:dlblFTEntry>
                  </c15:dlblFieldTable>
                  <c15:showDataLabelsRange val="0"/>
                </c:ext>
                <c:ext xmlns:c16="http://schemas.microsoft.com/office/drawing/2014/chart" uri="{C3380CC4-5D6E-409C-BE32-E72D297353CC}">
                  <c16:uniqueId val="{00000024-F820-462E-B800-13F565E4C5DF}"/>
                </c:ext>
              </c:extLst>
            </c:dLbl>
            <c:dLbl>
              <c:idx val="1"/>
              <c:layout/>
              <c:tx>
                <c:strRef>
                  <c:f>Datenbank_TVWL!$G$19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{A33E5E60-476B-47E7-BBB1-A2F28A34EE29}</c15:txfldGUID>
                      <c15:f>Datenbank_TVWL!$G$19</c15:f>
                      <c15:dlblFieldTableCache>
                        <c:ptCount val="1"/>
                      </c15:dlblFieldTableCache>
                    </c15:dlblFTEntry>
                  </c15:dlblFieldTable>
                  <c15:showDataLabelsRange val="0"/>
                </c:ext>
                <c:ext xmlns:c16="http://schemas.microsoft.com/office/drawing/2014/chart" uri="{C3380CC4-5D6E-409C-BE32-E72D297353CC}">
                  <c16:uniqueId val="{00000025-F820-462E-B800-13F565E4C5DF}"/>
                </c:ext>
              </c:extLst>
            </c:dLbl>
            <c:dLbl>
              <c:idx val="2"/>
              <c:layout/>
              <c:tx>
                <c:strRef>
                  <c:f>Datenbank_TVWL!$H$19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{BBD7AA07-44A2-4A84-A13D-246BB64510F8}</c15:txfldGUID>
                      <c15:f>Datenbank_TVWL!$H$19</c15:f>
                      <c15:dlblFieldTableCache>
                        <c:ptCount val="1"/>
                      </c15:dlblFieldTableCache>
                    </c15:dlblFTEntry>
                  </c15:dlblFieldTable>
                  <c15:showDataLabelsRange val="0"/>
                </c:ext>
                <c:ext xmlns:c16="http://schemas.microsoft.com/office/drawing/2014/chart" uri="{C3380CC4-5D6E-409C-BE32-E72D297353CC}">
                  <c16:uniqueId val="{00000026-F820-462E-B800-13F565E4C5DF}"/>
                </c:ext>
              </c:extLst>
            </c:dLbl>
            <c:dLbl>
              <c:idx val="3"/>
              <c:layout/>
              <c:tx>
                <c:strRef>
                  <c:f>Datenbank_TVWL!$I$19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{1C80F92C-B7FB-40FF-BF86-4BC9042478F4}</c15:txfldGUID>
                      <c15:f>Datenbank_TVWL!$I$19</c15:f>
                      <c15:dlblFieldTableCache>
                        <c:ptCount val="1"/>
                      </c15:dlblFieldTableCache>
                    </c15:dlblFTEntry>
                  </c15:dlblFieldTable>
                  <c15:showDataLabelsRange val="0"/>
                </c:ext>
                <c:ext xmlns:c16="http://schemas.microsoft.com/office/drawing/2014/chart" uri="{C3380CC4-5D6E-409C-BE32-E72D297353CC}">
                  <c16:uniqueId val="{00000027-F820-462E-B800-13F565E4C5DF}"/>
                </c:ext>
              </c:extLst>
            </c:dLbl>
            <c:dLbl>
              <c:idx val="4"/>
              <c:layout/>
              <c:tx>
                <c:strRef>
                  <c:f>Datenbank_TVWL!$J$19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{12F728BD-8A74-4596-8A29-2EA2C50DE048}</c15:txfldGUID>
                      <c15:f>Datenbank_TVWL!$J$19</c15:f>
                      <c15:dlblFieldTableCache>
                        <c:ptCount val="1"/>
                      </c15:dlblFieldTableCache>
                    </c15:dlblFTEntry>
                  </c15:dlblFieldTable>
                  <c15:showDataLabelsRange val="0"/>
                </c:ext>
                <c:ext xmlns:c16="http://schemas.microsoft.com/office/drawing/2014/chart" uri="{C3380CC4-5D6E-409C-BE32-E72D297353CC}">
                  <c16:uniqueId val="{00000028-F820-462E-B800-13F565E4C5DF}"/>
                </c:ext>
              </c:extLst>
            </c:dLbl>
            <c:dLbl>
              <c:idx val="5"/>
              <c:layout/>
              <c:tx>
                <c:strRef>
                  <c:f>Datenbank_TVWL!$K$19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{2E0B0A49-EA38-4E38-9411-4D39BD23DA3E}</c15:txfldGUID>
                      <c15:f>Datenbank_TVWL!$K$19</c15:f>
                      <c15:dlblFieldTableCache>
                        <c:ptCount val="1"/>
                      </c15:dlblFieldTableCache>
                    </c15:dlblFTEntry>
                  </c15:dlblFieldTable>
                  <c15:showDataLabelsRange val="0"/>
                </c:ext>
                <c:ext xmlns:c16="http://schemas.microsoft.com/office/drawing/2014/chart" uri="{C3380CC4-5D6E-409C-BE32-E72D297353CC}">
                  <c16:uniqueId val="{00000029-F820-462E-B800-13F565E4C5DF}"/>
                </c:ext>
              </c:extLst>
            </c:dLbl>
            <c:dLbl>
              <c:idx val="6"/>
              <c:layout/>
              <c:tx>
                <c:strRef>
                  <c:f>Datenbank_TVWL!$L$19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{C4080E17-D220-4B0F-B739-0C61F5B1B20F}</c15:txfldGUID>
                      <c15:f>Datenbank_TVWL!$L$19</c15:f>
                      <c15:dlblFieldTableCache>
                        <c:ptCount val="1"/>
                      </c15:dlblFieldTableCache>
                    </c15:dlblFTEntry>
                  </c15:dlblFieldTable>
                  <c15:showDataLabelsRange val="0"/>
                </c:ext>
                <c:ext xmlns:c16="http://schemas.microsoft.com/office/drawing/2014/chart" uri="{C3380CC4-5D6E-409C-BE32-E72D297353CC}">
                  <c16:uniqueId val="{0000002A-F820-462E-B800-13F565E4C5DF}"/>
                </c:ext>
              </c:extLst>
            </c:dLbl>
            <c:dLbl>
              <c:idx val="7"/>
              <c:layout/>
              <c:tx>
                <c:strRef>
                  <c:f>Datenbank_TVWL!$M$19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{3ADD301F-C3B6-4A64-BD5C-8CFD385B6C29}</c15:txfldGUID>
                      <c15:f>Datenbank_TVWL!$M$19</c15:f>
                      <c15:dlblFieldTableCache>
                        <c:ptCount val="1"/>
                      </c15:dlblFieldTableCache>
                    </c15:dlblFTEntry>
                  </c15:dlblFieldTable>
                  <c15:showDataLabelsRange val="0"/>
                </c:ext>
                <c:ext xmlns:c16="http://schemas.microsoft.com/office/drawing/2014/chart" uri="{C3380CC4-5D6E-409C-BE32-E72D297353CC}">
                  <c16:uniqueId val="{0000002B-F820-462E-B800-13F565E4C5DF}"/>
                </c:ext>
              </c:extLst>
            </c:dLbl>
            <c:dLbl>
              <c:idx val="8"/>
              <c:layout/>
              <c:tx>
                <c:strRef>
                  <c:f>Datenbank_TVWL!$N$19</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{2CEFC39C-EBC7-4D4A-B18E-968F136E611A}</c15:txfldGUID>
                      <c15:f>Datenbank_TVWL!$N$19</c15:f>
                      <c15:dlblFieldTableCache>
                        <c:ptCount val="1"/>
                      </c15:dlblFieldTableCache>
                    </c15:dlblFTEntry>
                  </c15:dlblFieldTable>
                  <c15:showDataLabelsRange val="0"/>
                </c:ext>
                <c:ext xmlns:c16="http://schemas.microsoft.com/office/drawing/2014/chart" uri="{C3380CC4-5D6E-409C-BE32-E72D297353CC}">
                  <c16:uniqueId val="{00000004-32F2-4372-BD9D-12227BC3CD0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Datenbank_TVWL!$E$4:$E$12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Datenbank_TVWL!$J$4:$J$12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C-F820-462E-B800-13F565E4C5DF}"/>
            </c:ext>
          </c:extLst>
        </c:ser>
        <c:ser>
          <c:idx val="6"/>
          <c:order val="5"/>
          <c:tx>
            <c:strRef>
              <c:f>Datenbank_TVWL!$K$3</c:f>
              <c:strCache>
                <c:ptCount val="1"/>
                <c:pt idx="0">
                  <c:v>Modul 6</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33-F820-462E-B800-13F565E4C5DF}"/>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34-F820-462E-B800-13F565E4C5DF}"/>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5-32F2-4372-BD9D-12227BC3CD0B}"/>
              </c:ext>
            </c:extLst>
          </c:dPt>
          <c:dLbls>
            <c:dLbl>
              <c:idx val="0"/>
              <c:layout/>
              <c:tx>
                <c:strRef>
                  <c:f>Datenbank_TVWL!$F$20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{BB8553D0-EF0B-4E7F-A0A0-786BCD94B06D}</c15:txfldGUID>
                      <c15:f>Datenbank_TVWL!$F$20</c15:f>
                      <c15:dlblFieldTableCache>
                        <c:ptCount val="1"/>
                      </c15:dlblFieldTableCache>
                    </c15:dlblFTEntry>
                  </c15:dlblFieldTable>
                  <c15:showDataLabelsRange val="0"/>
                </c:ext>
                <c:ext xmlns:c16="http://schemas.microsoft.com/office/drawing/2014/chart" uri="{C3380CC4-5D6E-409C-BE32-E72D297353CC}">
                  <c16:uniqueId val="{0000002D-F820-462E-B800-13F565E4C5DF}"/>
                </c:ext>
              </c:extLst>
            </c:dLbl>
            <c:dLbl>
              <c:idx val="1"/>
              <c:layout/>
              <c:tx>
                <c:strRef>
                  <c:f>Datenbank_TVWL!$G$20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{D1CCFA7C-F3F4-46D5-B08B-0B30BEE365DC}</c15:txfldGUID>
                      <c15:f>Datenbank_TVWL!$G$20</c15:f>
                      <c15:dlblFieldTableCache>
                        <c:ptCount val="1"/>
                      </c15:dlblFieldTableCache>
                    </c15:dlblFTEntry>
                  </c15:dlblFieldTable>
                  <c15:showDataLabelsRange val="0"/>
                </c:ext>
                <c:ext xmlns:c16="http://schemas.microsoft.com/office/drawing/2014/chart" uri="{C3380CC4-5D6E-409C-BE32-E72D297353CC}">
                  <c16:uniqueId val="{0000002E-F820-462E-B800-13F565E4C5DF}"/>
                </c:ext>
              </c:extLst>
            </c:dLbl>
            <c:dLbl>
              <c:idx val="2"/>
              <c:layout/>
              <c:tx>
                <c:strRef>
                  <c:f>Datenbank_TVWL!$H$20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{D6CA707B-E5E7-4694-9505-7ED75DBB68B7}</c15:txfldGUID>
                      <c15:f>Datenbank_TVWL!$H$20</c15:f>
                      <c15:dlblFieldTableCache>
                        <c:ptCount val="1"/>
                      </c15:dlblFieldTableCache>
                    </c15:dlblFTEntry>
                  </c15:dlblFieldTable>
                  <c15:showDataLabelsRange val="0"/>
                </c:ext>
                <c:ext xmlns:c16="http://schemas.microsoft.com/office/drawing/2014/chart" uri="{C3380CC4-5D6E-409C-BE32-E72D297353CC}">
                  <c16:uniqueId val="{0000002F-F820-462E-B800-13F565E4C5DF}"/>
                </c:ext>
              </c:extLst>
            </c:dLbl>
            <c:dLbl>
              <c:idx val="3"/>
              <c:layout/>
              <c:tx>
                <c:strRef>
                  <c:f>Datenbank_TVWL!$I$20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{BD8D3CD5-6249-4A7C-9C40-D857EAD679B3}</c15:txfldGUID>
                      <c15:f>Datenbank_TVWL!$I$20</c15:f>
                      <c15:dlblFieldTableCache>
                        <c:ptCount val="1"/>
                      </c15:dlblFieldTableCache>
                    </c15:dlblFTEntry>
                  </c15:dlblFieldTable>
                  <c15:showDataLabelsRange val="0"/>
                </c:ext>
                <c:ext xmlns:c16="http://schemas.microsoft.com/office/drawing/2014/chart" uri="{C3380CC4-5D6E-409C-BE32-E72D297353CC}">
                  <c16:uniqueId val="{00000030-F820-462E-B800-13F565E4C5DF}"/>
                </c:ext>
              </c:extLst>
            </c:dLbl>
            <c:dLbl>
              <c:idx val="4"/>
              <c:layout/>
              <c:tx>
                <c:strRef>
                  <c:f>Datenbank_TVWL!$J$20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{71C90DBA-8298-447A-BB06-BFC903BA4D34}</c15:txfldGUID>
                      <c15:f>Datenbank_TVWL!$J$20</c15:f>
                      <c15:dlblFieldTableCache>
                        <c:ptCount val="1"/>
                      </c15:dlblFieldTableCache>
                    </c15:dlblFTEntry>
                  </c15:dlblFieldTable>
                  <c15:showDataLabelsRange val="0"/>
                </c:ext>
                <c:ext xmlns:c16="http://schemas.microsoft.com/office/drawing/2014/chart" uri="{C3380CC4-5D6E-409C-BE32-E72D297353CC}">
                  <c16:uniqueId val="{00000031-F820-462E-B800-13F565E4C5DF}"/>
                </c:ext>
              </c:extLst>
            </c:dLbl>
            <c:dLbl>
              <c:idx val="5"/>
              <c:layout/>
              <c:tx>
                <c:strRef>
                  <c:f>Datenbank_TVWL!$K$20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{3F04C68F-78C2-4DF0-8D94-8BB6780D5F4E}</c15:txfldGUID>
                      <c15:f>Datenbank_TVWL!$K$20</c15:f>
                      <c15:dlblFieldTableCache>
                        <c:ptCount val="1"/>
                      </c15:dlblFieldTableCache>
                    </c15:dlblFTEntry>
                  </c15:dlblFieldTable>
                  <c15:showDataLabelsRange val="0"/>
                </c:ext>
                <c:ext xmlns:c16="http://schemas.microsoft.com/office/drawing/2014/chart" uri="{C3380CC4-5D6E-409C-BE32-E72D297353CC}">
                  <c16:uniqueId val="{00000032-F820-462E-B800-13F565E4C5DF}"/>
                </c:ext>
              </c:extLst>
            </c:dLbl>
            <c:dLbl>
              <c:idx val="6"/>
              <c:layout/>
              <c:tx>
                <c:strRef>
                  <c:f>Datenbank_TVWL!$L$20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{7958A150-2CA5-4D15-837E-5F82FB51DDC6}</c15:txfldGUID>
                      <c15:f>Datenbank_TVWL!$L$20</c15:f>
                      <c15:dlblFieldTableCache>
                        <c:ptCount val="1"/>
                      </c15:dlblFieldTableCache>
                    </c15:dlblFTEntry>
                  </c15:dlblFieldTable>
                  <c15:showDataLabelsRange val="0"/>
                </c:ext>
                <c:ext xmlns:c16="http://schemas.microsoft.com/office/drawing/2014/chart" uri="{C3380CC4-5D6E-409C-BE32-E72D297353CC}">
                  <c16:uniqueId val="{00000033-F820-462E-B800-13F565E4C5DF}"/>
                </c:ext>
              </c:extLst>
            </c:dLbl>
            <c:dLbl>
              <c:idx val="7"/>
              <c:layout/>
              <c:tx>
                <c:strRef>
                  <c:f>Datenbank_TVWL!$M$20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{49E9E61F-5734-4208-95EB-7E0693666C15}</c15:txfldGUID>
                      <c15:f>Datenbank_TVWL!$M$20</c15:f>
                      <c15:dlblFieldTableCache>
                        <c:ptCount val="1"/>
                      </c15:dlblFieldTableCache>
                    </c15:dlblFTEntry>
                  </c15:dlblFieldTable>
                  <c15:showDataLabelsRange val="0"/>
                </c:ext>
                <c:ext xmlns:c16="http://schemas.microsoft.com/office/drawing/2014/chart" uri="{C3380CC4-5D6E-409C-BE32-E72D297353CC}">
                  <c16:uniqueId val="{00000034-F820-462E-B800-13F565E4C5DF}"/>
                </c:ext>
              </c:extLst>
            </c:dLbl>
            <c:dLbl>
              <c:idx val="8"/>
              <c:layout/>
              <c:tx>
                <c:strRef>
                  <c:f>Datenbank_TVWL!$N$20</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{6FCF848A-910B-4F7A-B9D1-7FE8991B51AE}</c15:txfldGUID>
                      <c15:f>Datenbank_TVWL!$N$20</c15:f>
                      <c15:dlblFieldTableCache>
                        <c:ptCount val="1"/>
                      </c15:dlblFieldTableCache>
                    </c15:dlblFTEntry>
                  </c15:dlblFieldTable>
                  <c15:showDataLabelsRange val="0"/>
                </c:ext>
                <c:ext xmlns:c16="http://schemas.microsoft.com/office/drawing/2014/chart" uri="{C3380CC4-5D6E-409C-BE32-E72D297353CC}">
                  <c16:uniqueId val="{00000005-32F2-4372-BD9D-12227BC3CD0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Datenbank_TVWL!$E$4:$E$12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Datenbank_TVWL!$K$4:$K$12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5-F820-462E-B800-13F565E4C5DF}"/>
            </c:ext>
          </c:extLst>
        </c:ser>
        <c:ser>
          <c:idx val="7"/>
          <c:order val="6"/>
          <c:tx>
            <c:strRef>
              <c:f>Datenbank_TVWL!$L$3</c:f>
              <c:strCache>
                <c:ptCount val="1"/>
                <c:pt idx="0">
                  <c:v>Modul 7</c:v>
                </c:pt>
              </c:strCache>
            </c:strRef>
          </c:tx>
          <c:spPr>
            <a:solidFill>
              <a:srgbClr val="00A595"/>
            </a:solidFill>
            <a:ln>
              <a:solidFill>
                <a:sysClr val="windowText" lastClr="000000"/>
              </a:solidFill>
            </a:ln>
            <a:effectLst/>
          </c:spPr>
          <c:invertIfNegative val="0"/>
          <c:dPt>
            <c:idx val="6"/>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3C-F820-462E-B800-13F565E4C5DF}"/>
              </c:ext>
            </c:extLst>
          </c:dPt>
          <c:dPt>
            <c:idx val="7"/>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3D-F820-462E-B800-13F565E4C5DF}"/>
              </c:ext>
            </c:extLst>
          </c:dPt>
          <c:dPt>
            <c:idx val="8"/>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9-32F2-4372-BD9D-12227BC3CD0B}"/>
              </c:ext>
            </c:extLst>
          </c:dPt>
          <c:dLbls>
            <c:dLbl>
              <c:idx val="0"/>
              <c:layout/>
              <c:tx>
                <c:strRef>
                  <c:f>Datenbank_TVWL!$F$21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{9112A9D8-F743-4216-832F-0733986B0A9E}</c15:txfldGUID>
                      <c15:f>Datenbank_TVWL!$F$21</c15:f>
                      <c15:dlblFieldTableCache>
                        <c:ptCount val="1"/>
                      </c15:dlblFieldTableCache>
                    </c15:dlblFTEntry>
                  </c15:dlblFieldTable>
                  <c15:showDataLabelsRange val="0"/>
                </c:ext>
                <c:ext xmlns:c16="http://schemas.microsoft.com/office/drawing/2014/chart" uri="{C3380CC4-5D6E-409C-BE32-E72D297353CC}">
                  <c16:uniqueId val="{00000036-F820-462E-B800-13F565E4C5DF}"/>
                </c:ext>
              </c:extLst>
            </c:dLbl>
            <c:dLbl>
              <c:idx val="1"/>
              <c:layout/>
              <c:tx>
                <c:strRef>
                  <c:f>Datenbank_TVWL!$G$21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{DDEAB394-63CC-4A34-B969-D46FB34FCF56}</c15:txfldGUID>
                      <c15:f>Datenbank_TVWL!$G$21</c15:f>
                      <c15:dlblFieldTableCache>
                        <c:ptCount val="1"/>
                      </c15:dlblFieldTableCache>
                    </c15:dlblFTEntry>
                  </c15:dlblFieldTable>
                  <c15:showDataLabelsRange val="0"/>
                </c:ext>
                <c:ext xmlns:c16="http://schemas.microsoft.com/office/drawing/2014/chart" uri="{C3380CC4-5D6E-409C-BE32-E72D297353CC}">
                  <c16:uniqueId val="{00000037-F820-462E-B800-13F565E4C5DF}"/>
                </c:ext>
              </c:extLst>
            </c:dLbl>
            <c:dLbl>
              <c:idx val="2"/>
              <c:layout/>
              <c:tx>
                <c:strRef>
                  <c:f>Datenbank_TVWL!$H$21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{4D24EF92-16C9-453E-972F-932EC809C313}</c15:txfldGUID>
                      <c15:f>Datenbank_TVWL!$H$21</c15:f>
                      <c15:dlblFieldTableCache>
                        <c:ptCount val="1"/>
                      </c15:dlblFieldTableCache>
                    </c15:dlblFTEntry>
                  </c15:dlblFieldTable>
                  <c15:showDataLabelsRange val="0"/>
                </c:ext>
                <c:ext xmlns:c16="http://schemas.microsoft.com/office/drawing/2014/chart" uri="{C3380CC4-5D6E-409C-BE32-E72D297353CC}">
                  <c16:uniqueId val="{00000038-F820-462E-B800-13F565E4C5DF}"/>
                </c:ext>
              </c:extLst>
            </c:dLbl>
            <c:dLbl>
              <c:idx val="3"/>
              <c:layout/>
              <c:tx>
                <c:strRef>
                  <c:f>Datenbank_TVWL!$I$21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{72737899-9D45-4863-A959-375AFAE302AC}</c15:txfldGUID>
                      <c15:f>Datenbank_TVWL!$I$21</c15:f>
                      <c15:dlblFieldTableCache>
                        <c:ptCount val="1"/>
                      </c15:dlblFieldTableCache>
                    </c15:dlblFTEntry>
                  </c15:dlblFieldTable>
                  <c15:showDataLabelsRange val="0"/>
                </c:ext>
                <c:ext xmlns:c16="http://schemas.microsoft.com/office/drawing/2014/chart" uri="{C3380CC4-5D6E-409C-BE32-E72D297353CC}">
                  <c16:uniqueId val="{00000039-F820-462E-B800-13F565E4C5DF}"/>
                </c:ext>
              </c:extLst>
            </c:dLbl>
            <c:dLbl>
              <c:idx val="4"/>
              <c:layout/>
              <c:tx>
                <c:strRef>
                  <c:f>Datenbank_TVWL!$J$21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{5549022D-37A2-4FA4-A34B-CEC0F5031C4E}</c15:txfldGUID>
                      <c15:f>Datenbank_TVWL!$J$21</c15:f>
                      <c15:dlblFieldTableCache>
                        <c:ptCount val="1"/>
                      </c15:dlblFieldTableCache>
                    </c15:dlblFTEntry>
                  </c15:dlblFieldTable>
                  <c15:showDataLabelsRange val="0"/>
                </c:ext>
                <c:ext xmlns:c16="http://schemas.microsoft.com/office/drawing/2014/chart" uri="{C3380CC4-5D6E-409C-BE32-E72D297353CC}">
                  <c16:uniqueId val="{0000003A-F820-462E-B800-13F565E4C5DF}"/>
                </c:ext>
              </c:extLst>
            </c:dLbl>
            <c:dLbl>
              <c:idx val="5"/>
              <c:layout/>
              <c:tx>
                <c:strRef>
                  <c:f>Datenbank_TVWL!$K$21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{B7711CCE-2193-4C08-9D0C-C78BD71DD38E}</c15:txfldGUID>
                      <c15:f>Datenbank_TVWL!$K$21</c15:f>
                      <c15:dlblFieldTableCache>
                        <c:ptCount val="1"/>
                      </c15:dlblFieldTableCache>
                    </c15:dlblFTEntry>
                  </c15:dlblFieldTable>
                  <c15:showDataLabelsRange val="0"/>
                </c:ext>
                <c:ext xmlns:c16="http://schemas.microsoft.com/office/drawing/2014/chart" uri="{C3380CC4-5D6E-409C-BE32-E72D297353CC}">
                  <c16:uniqueId val="{0000003B-F820-462E-B800-13F565E4C5DF}"/>
                </c:ext>
              </c:extLst>
            </c:dLbl>
            <c:dLbl>
              <c:idx val="6"/>
              <c:layout/>
              <c:tx>
                <c:strRef>
                  <c:f>Datenbank_TVWL!$L$21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{FCC98694-9367-488D-AF8A-FAD0CE601D39}</c15:txfldGUID>
                      <c15:f>Datenbank_TVWL!$L$21</c15:f>
                      <c15:dlblFieldTableCache>
                        <c:ptCount val="1"/>
                      </c15:dlblFieldTableCache>
                    </c15:dlblFTEntry>
                  </c15:dlblFieldTable>
                  <c15:showDataLabelsRange val="0"/>
                </c:ext>
                <c:ext xmlns:c16="http://schemas.microsoft.com/office/drawing/2014/chart" uri="{C3380CC4-5D6E-409C-BE32-E72D297353CC}">
                  <c16:uniqueId val="{0000003C-F820-462E-B800-13F565E4C5DF}"/>
                </c:ext>
              </c:extLst>
            </c:dLbl>
            <c:dLbl>
              <c:idx val="7"/>
              <c:layout/>
              <c:tx>
                <c:strRef>
                  <c:f>Datenbank_TVWL!$M$21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{A0221C0D-545F-4FBE-993E-564E4775D910}</c15:txfldGUID>
                      <c15:f>Datenbank_TVWL!$M$21</c15:f>
                      <c15:dlblFieldTableCache>
                        <c:ptCount val="1"/>
                      </c15:dlblFieldTableCache>
                    </c15:dlblFTEntry>
                  </c15:dlblFieldTable>
                  <c15:showDataLabelsRange val="0"/>
                </c:ext>
                <c:ext xmlns:c16="http://schemas.microsoft.com/office/drawing/2014/chart" uri="{C3380CC4-5D6E-409C-BE32-E72D297353CC}">
                  <c16:uniqueId val="{0000003D-F820-462E-B800-13F565E4C5DF}"/>
                </c:ext>
              </c:extLst>
            </c:dLbl>
            <c:dLbl>
              <c:idx val="8"/>
              <c:layout/>
              <c:tx>
                <c:strRef>
                  <c:f>Datenbank_TVWL!$N$21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{F319A68F-7096-4995-8086-7BADC66AA7DB}</c15:txfldGUID>
                      <c15:f>Datenbank_TVWL!$N$21</c15:f>
                      <c15:dlblFieldTableCache>
                        <c:ptCount val="1"/>
                      </c15:dlblFieldTableCache>
                    </c15:dlblFTEntry>
                  </c15:dlblFieldTable>
                  <c15:showDataLabelsRange val="0"/>
                </c:ext>
                <c:ext xmlns:c16="http://schemas.microsoft.com/office/drawing/2014/chart" uri="{C3380CC4-5D6E-409C-BE32-E72D297353CC}">
                  <c16:uniqueId val="{00000009-32F2-4372-BD9D-12227BC3CD0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Datenbank_TVWL!$E$4:$E$12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Datenbank_TVWL!$L$4:$L$12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E-F820-462E-B800-13F565E4C5DF}"/>
            </c:ext>
          </c:extLst>
        </c:ser>
        <c:ser>
          <c:idx val="8"/>
          <c:order val="7"/>
          <c:tx>
            <c:strRef>
              <c:f>Datenbank_TVWL!$M$3</c:f>
              <c:strCache>
                <c:ptCount val="1"/>
                <c:pt idx="0">
                  <c:v>Modul 8</c:v>
                </c:pt>
              </c:strCache>
            </c:strRef>
          </c:tx>
          <c:spPr>
            <a:solidFill>
              <a:srgbClr val="00A595"/>
            </a:solidFill>
            <a:ln>
              <a:solidFill>
                <a:sysClr val="windowText" lastClr="000000"/>
              </a:solidFill>
            </a:ln>
            <a:effectLst/>
          </c:spPr>
          <c:invertIfNegative val="0"/>
          <c:dPt>
            <c:idx val="6"/>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45-F820-462E-B800-13F565E4C5DF}"/>
              </c:ext>
            </c:extLst>
          </c:dPt>
          <c:dPt>
            <c:idx val="7"/>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46-F820-462E-B800-13F565E4C5DF}"/>
              </c:ext>
            </c:extLst>
          </c:dPt>
          <c:dPt>
            <c:idx val="8"/>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A-32F2-4372-BD9D-12227BC3CD0B}"/>
              </c:ext>
            </c:extLst>
          </c:dPt>
          <c:dLbls>
            <c:dLbl>
              <c:idx val="0"/>
              <c:layout/>
              <c:tx>
                <c:strRef>
                  <c:f>Datenbank_TVWL!$F$22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{8A966B5E-2936-4C38-AA1F-4A92BD4250AF}</c15:txfldGUID>
                      <c15:f>Datenbank_TVWL!$F$22</c15:f>
                      <c15:dlblFieldTableCache>
                        <c:ptCount val="1"/>
                      </c15:dlblFieldTableCache>
                    </c15:dlblFTEntry>
                  </c15:dlblFieldTable>
                  <c15:showDataLabelsRange val="0"/>
                </c:ext>
                <c:ext xmlns:c16="http://schemas.microsoft.com/office/drawing/2014/chart" uri="{C3380CC4-5D6E-409C-BE32-E72D297353CC}">
                  <c16:uniqueId val="{0000003F-F820-462E-B800-13F565E4C5DF}"/>
                </c:ext>
              </c:extLst>
            </c:dLbl>
            <c:dLbl>
              <c:idx val="1"/>
              <c:layout/>
              <c:tx>
                <c:strRef>
                  <c:f>Datenbank_TVWL!$G$22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{A6DCD069-E8D7-4226-B3B3-355D7DCA54AC}</c15:txfldGUID>
                      <c15:f>Datenbank_TVWL!$G$22</c15:f>
                      <c15:dlblFieldTableCache>
                        <c:ptCount val="1"/>
                      </c15:dlblFieldTableCache>
                    </c15:dlblFTEntry>
                  </c15:dlblFieldTable>
                  <c15:showDataLabelsRange val="0"/>
                </c:ext>
                <c:ext xmlns:c16="http://schemas.microsoft.com/office/drawing/2014/chart" uri="{C3380CC4-5D6E-409C-BE32-E72D297353CC}">
                  <c16:uniqueId val="{00000040-F820-462E-B800-13F565E4C5DF}"/>
                </c:ext>
              </c:extLst>
            </c:dLbl>
            <c:dLbl>
              <c:idx val="2"/>
              <c:layout/>
              <c:tx>
                <c:strRef>
                  <c:f>Datenbank_TVWL!$H$22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{EA4E9C73-1CE8-4EA9-B0D1-F756177F9153}</c15:txfldGUID>
                      <c15:f>Datenbank_TVWL!$H$22</c15:f>
                      <c15:dlblFieldTableCache>
                        <c:ptCount val="1"/>
                      </c15:dlblFieldTableCache>
                    </c15:dlblFTEntry>
                  </c15:dlblFieldTable>
                  <c15:showDataLabelsRange val="0"/>
                </c:ext>
                <c:ext xmlns:c16="http://schemas.microsoft.com/office/drawing/2014/chart" uri="{C3380CC4-5D6E-409C-BE32-E72D297353CC}">
                  <c16:uniqueId val="{00000041-F820-462E-B800-13F565E4C5DF}"/>
                </c:ext>
              </c:extLst>
            </c:dLbl>
            <c:dLbl>
              <c:idx val="3"/>
              <c:layout/>
              <c:tx>
                <c:strRef>
                  <c:f>Datenbank_TVWL!$I$22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{A74DF94F-A95D-49A3-92A4-459494D7B947}</c15:txfldGUID>
                      <c15:f>Datenbank_TVWL!$I$22</c15:f>
                      <c15:dlblFieldTableCache>
                        <c:ptCount val="1"/>
                      </c15:dlblFieldTableCache>
                    </c15:dlblFTEntry>
                  </c15:dlblFieldTable>
                  <c15:showDataLabelsRange val="0"/>
                </c:ext>
                <c:ext xmlns:c16="http://schemas.microsoft.com/office/drawing/2014/chart" uri="{C3380CC4-5D6E-409C-BE32-E72D297353CC}">
                  <c16:uniqueId val="{00000042-F820-462E-B800-13F565E4C5DF}"/>
                </c:ext>
              </c:extLst>
            </c:dLbl>
            <c:dLbl>
              <c:idx val="4"/>
              <c:layout/>
              <c:tx>
                <c:strRef>
                  <c:f>Datenbank_TVWL!$J$22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{AA6A37B3-131C-483F-BFFA-447A33FBE24B}</c15:txfldGUID>
                      <c15:f>Datenbank_TVWL!$J$22</c15:f>
                      <c15:dlblFieldTableCache>
                        <c:ptCount val="1"/>
                      </c15:dlblFieldTableCache>
                    </c15:dlblFTEntry>
                  </c15:dlblFieldTable>
                  <c15:showDataLabelsRange val="0"/>
                </c:ext>
                <c:ext xmlns:c16="http://schemas.microsoft.com/office/drawing/2014/chart" uri="{C3380CC4-5D6E-409C-BE32-E72D297353CC}">
                  <c16:uniqueId val="{00000043-F820-462E-B800-13F565E4C5DF}"/>
                </c:ext>
              </c:extLst>
            </c:dLbl>
            <c:dLbl>
              <c:idx val="5"/>
              <c:layout/>
              <c:tx>
                <c:strRef>
                  <c:f>Datenbank_TVWL!$K$22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{FE5E221F-F3E2-4A8D-AF35-6DFB543B1E38}</c15:txfldGUID>
                      <c15:f>Datenbank_TVWL!$K$22</c15:f>
                      <c15:dlblFieldTableCache>
                        <c:ptCount val="1"/>
                      </c15:dlblFieldTableCache>
                    </c15:dlblFTEntry>
                  </c15:dlblFieldTable>
                  <c15:showDataLabelsRange val="0"/>
                </c:ext>
                <c:ext xmlns:c16="http://schemas.microsoft.com/office/drawing/2014/chart" uri="{C3380CC4-5D6E-409C-BE32-E72D297353CC}">
                  <c16:uniqueId val="{00000044-F820-462E-B800-13F565E4C5DF}"/>
                </c:ext>
              </c:extLst>
            </c:dLbl>
            <c:dLbl>
              <c:idx val="6"/>
              <c:layout/>
              <c:tx>
                <c:strRef>
                  <c:f>Datenbank_TVWL!$L$22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{73E2C989-45D9-4DE6-BA9E-C0D9572E190D}</c15:txfldGUID>
                      <c15:f>Datenbank_TVWL!$L$22</c15:f>
                      <c15:dlblFieldTableCache>
                        <c:ptCount val="1"/>
                      </c15:dlblFieldTableCache>
                    </c15:dlblFTEntry>
                  </c15:dlblFieldTable>
                  <c15:showDataLabelsRange val="0"/>
                </c:ext>
                <c:ext xmlns:c16="http://schemas.microsoft.com/office/drawing/2014/chart" uri="{C3380CC4-5D6E-409C-BE32-E72D297353CC}">
                  <c16:uniqueId val="{00000045-F820-462E-B800-13F565E4C5DF}"/>
                </c:ext>
              </c:extLst>
            </c:dLbl>
            <c:dLbl>
              <c:idx val="7"/>
              <c:layout/>
              <c:tx>
                <c:strRef>
                  <c:f>Datenbank_TVWL!$M$22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{AFD2757D-1CD8-4B13-938F-FF48C75EDB48}</c15:txfldGUID>
                      <c15:f>Datenbank_TVWL!$M$22</c15:f>
                      <c15:dlblFieldTableCache>
                        <c:ptCount val="1"/>
                      </c15:dlblFieldTableCache>
                    </c15:dlblFTEntry>
                  </c15:dlblFieldTable>
                  <c15:showDataLabelsRange val="0"/>
                </c:ext>
                <c:ext xmlns:c16="http://schemas.microsoft.com/office/drawing/2014/chart" uri="{C3380CC4-5D6E-409C-BE32-E72D297353CC}">
                  <c16:uniqueId val="{00000046-F820-462E-B800-13F565E4C5DF}"/>
                </c:ext>
              </c:extLst>
            </c:dLbl>
            <c:dLbl>
              <c:idx val="8"/>
              <c:layout/>
              <c:tx>
                <c:strRef>
                  <c:f>Datenbank_TVWL!$N$22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{DD44F664-3B50-42AC-9CFD-2F237D84DA58}</c15:txfldGUID>
                      <c15:f>Datenbank_TVWL!$N$22</c15:f>
                      <c15:dlblFieldTableCache>
                        <c:ptCount val="1"/>
                      </c15:dlblFieldTableCache>
                    </c15:dlblFTEntry>
                  </c15:dlblFieldTable>
                  <c15:showDataLabelsRange val="0"/>
                </c:ext>
                <c:ext xmlns:c16="http://schemas.microsoft.com/office/drawing/2014/chart" uri="{C3380CC4-5D6E-409C-BE32-E72D297353CC}">
                  <c16:uniqueId val="{0000000A-32F2-4372-BD9D-12227BC3CD0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Datenbank_TVWL!$E$4:$E$12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Datenbank_TVWL!$M$4:$M$12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7-F820-462E-B800-13F565E4C5DF}"/>
            </c:ext>
          </c:extLst>
        </c:ser>
        <c:ser>
          <c:idx val="5"/>
          <c:order val="8"/>
          <c:tx>
            <c:strRef>
              <c:f>Datenbank_TVWL!$N$3</c:f>
              <c:strCache>
                <c:ptCount val="1"/>
                <c:pt idx="0">
                  <c:v>Modul 9</c:v>
                </c:pt>
              </c:strCache>
            </c:strRef>
          </c:tx>
          <c:spPr>
            <a:solidFill>
              <a:srgbClr val="00A595"/>
            </a:solidFill>
            <a:ln>
              <a:solidFill>
                <a:sysClr val="windowText" lastClr="000000"/>
              </a:solidFill>
            </a:ln>
            <a:effectLst/>
          </c:spPr>
          <c:invertIfNegative val="0"/>
          <c:dPt>
            <c:idx val="6"/>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4E-F820-462E-B800-13F565E4C5DF}"/>
              </c:ext>
            </c:extLst>
          </c:dPt>
          <c:dPt>
            <c:idx val="7"/>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4F-F820-462E-B800-13F565E4C5DF}"/>
              </c:ext>
            </c:extLst>
          </c:dPt>
          <c:dPt>
            <c:idx val="8"/>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0B-32F2-4372-BD9D-12227BC3CD0B}"/>
              </c:ext>
            </c:extLst>
          </c:dPt>
          <c:dLbls>
            <c:dLbl>
              <c:idx val="0"/>
              <c:layout/>
              <c:tx>
                <c:strRef>
                  <c:f>Datenbank_TVWL!$F$23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{966C6912-2BF6-42A7-968F-10B9056A7D78}</c15:txfldGUID>
                      <c15:f>Datenbank_TVWL!$F$23</c15:f>
                      <c15:dlblFieldTableCache>
                        <c:ptCount val="1"/>
                      </c15:dlblFieldTableCache>
                    </c15:dlblFTEntry>
                  </c15:dlblFieldTable>
                  <c15:showDataLabelsRange val="0"/>
                </c:ext>
                <c:ext xmlns:c16="http://schemas.microsoft.com/office/drawing/2014/chart" uri="{C3380CC4-5D6E-409C-BE32-E72D297353CC}">
                  <c16:uniqueId val="{00000048-F820-462E-B800-13F565E4C5DF}"/>
                </c:ext>
              </c:extLst>
            </c:dLbl>
            <c:dLbl>
              <c:idx val="1"/>
              <c:layout/>
              <c:tx>
                <c:strRef>
                  <c:f>Datenbank_TVWL!$G$23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{BB7FEFB8-4CA9-49C2-AAD6-67314BE3A6AB}</c15:txfldGUID>
                      <c15:f>Datenbank_TVWL!$G$23</c15:f>
                      <c15:dlblFieldTableCache>
                        <c:ptCount val="1"/>
                      </c15:dlblFieldTableCache>
                    </c15:dlblFTEntry>
                  </c15:dlblFieldTable>
                  <c15:showDataLabelsRange val="0"/>
                </c:ext>
                <c:ext xmlns:c16="http://schemas.microsoft.com/office/drawing/2014/chart" uri="{C3380CC4-5D6E-409C-BE32-E72D297353CC}">
                  <c16:uniqueId val="{00000049-F820-462E-B800-13F565E4C5DF}"/>
                </c:ext>
              </c:extLst>
            </c:dLbl>
            <c:dLbl>
              <c:idx val="2"/>
              <c:layout/>
              <c:tx>
                <c:strRef>
                  <c:f>Datenbank_TVWL!$H$23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{0BB4718D-1DBA-4775-BD2D-2A1BAB343B4A}</c15:txfldGUID>
                      <c15:f>Datenbank_TVWL!$H$23</c15:f>
                      <c15:dlblFieldTableCache>
                        <c:ptCount val="1"/>
                      </c15:dlblFieldTableCache>
                    </c15:dlblFTEntry>
                  </c15:dlblFieldTable>
                  <c15:showDataLabelsRange val="0"/>
                </c:ext>
                <c:ext xmlns:c16="http://schemas.microsoft.com/office/drawing/2014/chart" uri="{C3380CC4-5D6E-409C-BE32-E72D297353CC}">
                  <c16:uniqueId val="{0000004A-F820-462E-B800-13F565E4C5DF}"/>
                </c:ext>
              </c:extLst>
            </c:dLbl>
            <c:dLbl>
              <c:idx val="3"/>
              <c:layout/>
              <c:tx>
                <c:strRef>
                  <c:f>Datenbank_TVWL!$I$23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{C86DF167-9AE3-4C61-9D47-7D035D9CB2CC}</c15:txfldGUID>
                      <c15:f>Datenbank_TVWL!$I$23</c15:f>
                      <c15:dlblFieldTableCache>
                        <c:ptCount val="1"/>
                      </c15:dlblFieldTableCache>
                    </c15:dlblFTEntry>
                  </c15:dlblFieldTable>
                  <c15:showDataLabelsRange val="0"/>
                </c:ext>
                <c:ext xmlns:c16="http://schemas.microsoft.com/office/drawing/2014/chart" uri="{C3380CC4-5D6E-409C-BE32-E72D297353CC}">
                  <c16:uniqueId val="{0000004B-F820-462E-B800-13F565E4C5DF}"/>
                </c:ext>
              </c:extLst>
            </c:dLbl>
            <c:dLbl>
              <c:idx val="4"/>
              <c:layout/>
              <c:tx>
                <c:strRef>
                  <c:f>Datenbank_TVWL!$J$23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{9ED77EA5-6973-41FD-9AD9-48A3D8452F14}</c15:txfldGUID>
                      <c15:f>Datenbank_TVWL!$J$23</c15:f>
                      <c15:dlblFieldTableCache>
                        <c:ptCount val="1"/>
                      </c15:dlblFieldTableCache>
                    </c15:dlblFTEntry>
                  </c15:dlblFieldTable>
                  <c15:showDataLabelsRange val="0"/>
                </c:ext>
                <c:ext xmlns:c16="http://schemas.microsoft.com/office/drawing/2014/chart" uri="{C3380CC4-5D6E-409C-BE32-E72D297353CC}">
                  <c16:uniqueId val="{0000004C-F820-462E-B800-13F565E4C5DF}"/>
                </c:ext>
              </c:extLst>
            </c:dLbl>
            <c:dLbl>
              <c:idx val="5"/>
              <c:layout/>
              <c:tx>
                <c:strRef>
                  <c:f>Datenbank_TVWL!$K$23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{93085E0A-5CA4-419B-82C0-291973B1E2E3}</c15:txfldGUID>
                      <c15:f>Datenbank_TVWL!$K$23</c15:f>
                      <c15:dlblFieldTableCache>
                        <c:ptCount val="1"/>
                      </c15:dlblFieldTableCache>
                    </c15:dlblFTEntry>
                  </c15:dlblFieldTable>
                  <c15:showDataLabelsRange val="0"/>
                </c:ext>
                <c:ext xmlns:c16="http://schemas.microsoft.com/office/drawing/2014/chart" uri="{C3380CC4-5D6E-409C-BE32-E72D297353CC}">
                  <c16:uniqueId val="{0000004D-F820-462E-B800-13F565E4C5DF}"/>
                </c:ext>
              </c:extLst>
            </c:dLbl>
            <c:dLbl>
              <c:idx val="6"/>
              <c:layout/>
              <c:tx>
                <c:strRef>
                  <c:f>Datenbank_TVWL!$L$23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{ADD208FC-A512-41B9-A74D-070258555C59}</c15:txfldGUID>
                      <c15:f>Datenbank_TVWL!$L$23</c15:f>
                      <c15:dlblFieldTableCache>
                        <c:ptCount val="1"/>
                      </c15:dlblFieldTableCache>
                    </c15:dlblFTEntry>
                  </c15:dlblFieldTable>
                  <c15:showDataLabelsRange val="0"/>
                </c:ext>
                <c:ext xmlns:c16="http://schemas.microsoft.com/office/drawing/2014/chart" uri="{C3380CC4-5D6E-409C-BE32-E72D297353CC}">
                  <c16:uniqueId val="{0000004E-F820-462E-B800-13F565E4C5DF}"/>
                </c:ext>
              </c:extLst>
            </c:dLbl>
            <c:dLbl>
              <c:idx val="7"/>
              <c:layout/>
              <c:tx>
                <c:strRef>
                  <c:f>Datenbank_TVWL!$M$23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{E29A999B-C41F-4A97-800E-2570D8F41796}</c15:txfldGUID>
                      <c15:f>Datenbank_TVWL!$M$23</c15:f>
                      <c15:dlblFieldTableCache>
                        <c:ptCount val="1"/>
                      </c15:dlblFieldTableCache>
                    </c15:dlblFTEntry>
                  </c15:dlblFieldTable>
                  <c15:showDataLabelsRange val="0"/>
                </c:ext>
                <c:ext xmlns:c16="http://schemas.microsoft.com/office/drawing/2014/chart" uri="{C3380CC4-5D6E-409C-BE32-E72D297353CC}">
                  <c16:uniqueId val="{0000004F-F820-462E-B800-13F565E4C5DF}"/>
                </c:ext>
              </c:extLst>
            </c:dLbl>
            <c:dLbl>
              <c:idx val="8"/>
              <c:layout/>
              <c:tx>
                <c:strRef>
                  <c:f>Datenbank_TVWL!$N$23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{0EC5C5FD-E1C6-43AB-B982-FFA6F9CD459B}</c15:txfldGUID>
                      <c15:f>Datenbank_TVWL!$N$23</c15:f>
                      <c15:dlblFieldTableCache>
                        <c:ptCount val="1"/>
                      </c15:dlblFieldTableCache>
                    </c15:dlblFTEntry>
                  </c15:dlblFieldTable>
                  <c15:showDataLabelsRange val="0"/>
                </c:ext>
                <c:ext xmlns:c16="http://schemas.microsoft.com/office/drawing/2014/chart" uri="{C3380CC4-5D6E-409C-BE32-E72D297353CC}">
                  <c16:uniqueId val="{0000000B-32F2-4372-BD9D-12227BC3CD0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Datenbank_TVWL!$E$4:$E$12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Datenbank_TVWL!$N$4:$N$12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0-F820-462E-B800-13F565E4C5DF}"/>
            </c:ext>
          </c:extLst>
        </c:ser>
        <c:ser>
          <c:idx val="9"/>
          <c:order val="9"/>
          <c:tx>
            <c:strRef>
              <c:f>Datenbank_TVWL!$O$3</c:f>
              <c:strCache>
                <c:ptCount val="1"/>
                <c:pt idx="0">
                  <c:v>Seminar</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6-18E1-40B7-969A-55060E68CF07}"/>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7-18E1-40B7-969A-55060E68CF07}"/>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7-32F2-4372-BD9D-12227BC3CD0B}"/>
              </c:ext>
            </c:extLst>
          </c:dPt>
          <c:dLbls>
            <c:dLbl>
              <c:idx val="0"/>
              <c:layout/>
              <c:tx>
                <c:strRef>
                  <c:f>Datenbank_TVWL!$F$24</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{3320B37E-A38F-4258-A305-C6A6B2D2C7DA}</c15:txfldGUID>
                      <c15:f>Datenbank_TVWL!$F$24</c15:f>
                      <c15:dlblFieldTableCache>
                        <c:ptCount val="1"/>
                      </c15:dlblFieldTableCache>
                    </c15:dlblFTEntry>
                  </c15:dlblFieldTable>
                  <c15:showDataLabelsRange val="0"/>
                </c:ext>
                <c:ext xmlns:c16="http://schemas.microsoft.com/office/drawing/2014/chart" uri="{C3380CC4-5D6E-409C-BE32-E72D297353CC}">
                  <c16:uniqueId val="{00000000-18E1-40B7-969A-55060E68CF07}"/>
                </c:ext>
              </c:extLst>
            </c:dLbl>
            <c:dLbl>
              <c:idx val="1"/>
              <c:layout/>
              <c:tx>
                <c:strRef>
                  <c:f>Datenbank_TVWL!$G$25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{579A0538-5C23-4956-A70B-0D1A5FBDCF1E}</c15:txfldGUID>
                      <c15:f>Datenbank_TVWL!$G$25</c15:f>
                      <c15:dlblFieldTableCache>
                        <c:ptCount val="1"/>
                      </c15:dlblFieldTableCache>
                    </c15:dlblFTEntry>
                  </c15:dlblFieldTable>
                  <c15:showDataLabelsRange val="0"/>
                </c:ext>
                <c:ext xmlns:c16="http://schemas.microsoft.com/office/drawing/2014/chart" uri="{C3380CC4-5D6E-409C-BE32-E72D297353CC}">
                  <c16:uniqueId val="{00000001-18E1-40B7-969A-55060E68CF07}"/>
                </c:ext>
              </c:extLst>
            </c:dLbl>
            <c:dLbl>
              <c:idx val="2"/>
              <c:layout/>
              <c:tx>
                <c:strRef>
                  <c:f>Datenbank_TVWL!$H$24</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{A68E579E-40F8-4D39-9A65-131D2A322805}</c15:txfldGUID>
                      <c15:f>Datenbank_TVWL!$H$24</c15:f>
                      <c15:dlblFieldTableCache>
                        <c:ptCount val="1"/>
                      </c15:dlblFieldTableCache>
                    </c15:dlblFTEntry>
                  </c15:dlblFieldTable>
                  <c15:showDataLabelsRange val="0"/>
                </c:ext>
                <c:ext xmlns:c16="http://schemas.microsoft.com/office/drawing/2014/chart" uri="{C3380CC4-5D6E-409C-BE32-E72D297353CC}">
                  <c16:uniqueId val="{00000002-18E1-40B7-969A-55060E68CF07}"/>
                </c:ext>
              </c:extLst>
            </c:dLbl>
            <c:dLbl>
              <c:idx val="3"/>
              <c:layout/>
              <c:tx>
                <c:strRef>
                  <c:f>Datenbank_TVWL!$I$24</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{70E13313-C2F9-4FB4-9D74-EB3C6F767B90}</c15:txfldGUID>
                      <c15:f>Datenbank_TVWL!$I$24</c15:f>
                      <c15:dlblFieldTableCache>
                        <c:ptCount val="1"/>
                      </c15:dlblFieldTableCache>
                    </c15:dlblFTEntry>
                  </c15:dlblFieldTable>
                  <c15:showDataLabelsRange val="0"/>
                </c:ext>
                <c:ext xmlns:c16="http://schemas.microsoft.com/office/drawing/2014/chart" uri="{C3380CC4-5D6E-409C-BE32-E72D297353CC}">
                  <c16:uniqueId val="{00000003-18E1-40B7-969A-55060E68CF07}"/>
                </c:ext>
              </c:extLst>
            </c:dLbl>
            <c:dLbl>
              <c:idx val="4"/>
              <c:layout/>
              <c:tx>
                <c:strRef>
                  <c:f>Datenbank_TVWL!$J$24</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{A46DCA3B-7241-4074-A08D-0239AA422643}</c15:txfldGUID>
                      <c15:f>Datenbank_TVWL!$J$24</c15:f>
                      <c15:dlblFieldTableCache>
                        <c:ptCount val="1"/>
                      </c15:dlblFieldTableCache>
                    </c15:dlblFTEntry>
                  </c15:dlblFieldTable>
                  <c15:showDataLabelsRange val="0"/>
                </c:ext>
                <c:ext xmlns:c16="http://schemas.microsoft.com/office/drawing/2014/chart" uri="{C3380CC4-5D6E-409C-BE32-E72D297353CC}">
                  <c16:uniqueId val="{00000004-18E1-40B7-969A-55060E68CF07}"/>
                </c:ext>
              </c:extLst>
            </c:dLbl>
            <c:dLbl>
              <c:idx val="5"/>
              <c:layout/>
              <c:tx>
                <c:strRef>
                  <c:f>Datenbank_TVWL!$K$24</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{479CFE9E-ADD4-45BE-89EC-D7DD3FD2D19D}</c15:txfldGUID>
                      <c15:f>Datenbank_TVWL!$K$24</c15:f>
                      <c15:dlblFieldTableCache>
                        <c:ptCount val="1"/>
                      </c15:dlblFieldTableCache>
                    </c15:dlblFTEntry>
                  </c15:dlblFieldTable>
                  <c15:showDataLabelsRange val="0"/>
                </c:ext>
                <c:ext xmlns:c16="http://schemas.microsoft.com/office/drawing/2014/chart" uri="{C3380CC4-5D6E-409C-BE32-E72D297353CC}">
                  <c16:uniqueId val="{00000005-18E1-40B7-969A-55060E68CF07}"/>
                </c:ext>
              </c:extLst>
            </c:dLbl>
            <c:dLbl>
              <c:idx val="6"/>
              <c:layout/>
              <c:tx>
                <c:strRef>
                  <c:f>Datenbank_TVWL!$L$24</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{11B7B86C-6087-4F3A-8322-180A9210FDA3}</c15:txfldGUID>
                      <c15:f>Datenbank_TVWL!$L$24</c15:f>
                      <c15:dlblFieldTableCache>
                        <c:ptCount val="1"/>
                      </c15:dlblFieldTableCache>
                    </c15:dlblFTEntry>
                  </c15:dlblFieldTable>
                  <c15:showDataLabelsRange val="0"/>
                </c:ext>
                <c:ext xmlns:c16="http://schemas.microsoft.com/office/drawing/2014/chart" uri="{C3380CC4-5D6E-409C-BE32-E72D297353CC}">
                  <c16:uniqueId val="{00000006-18E1-40B7-969A-55060E68CF07}"/>
                </c:ext>
              </c:extLst>
            </c:dLbl>
            <c:dLbl>
              <c:idx val="7"/>
              <c:layout/>
              <c:tx>
                <c:strRef>
                  <c:f>Datenbank_TVWL!$M$24</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{FF321FC3-2DDC-49CB-ACC7-8B62BB4C45C5}</c15:txfldGUID>
                      <c15:f>Datenbank_TVWL!$M$24</c15:f>
                      <c15:dlblFieldTableCache>
                        <c:ptCount val="1"/>
                      </c15:dlblFieldTableCache>
                    </c15:dlblFTEntry>
                  </c15:dlblFieldTable>
                  <c15:showDataLabelsRange val="0"/>
                </c:ext>
                <c:ext xmlns:c16="http://schemas.microsoft.com/office/drawing/2014/chart" uri="{C3380CC4-5D6E-409C-BE32-E72D297353CC}">
                  <c16:uniqueId val="{00000007-18E1-40B7-969A-55060E68CF07}"/>
                </c:ext>
              </c:extLst>
            </c:dLbl>
            <c:dLbl>
              <c:idx val="8"/>
              <c:layout/>
              <c:tx>
                <c:strRef>
                  <c:f>Datenbank_TVWL!$N$24</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{4B7A03F8-D871-4B4B-8D32-D3B54138D530}</c15:txfldGUID>
                      <c15:f>Datenbank_TVWL!$N$24</c15:f>
                      <c15:dlblFieldTableCache>
                        <c:ptCount val="1"/>
                      </c15:dlblFieldTableCache>
                    </c15:dlblFTEntry>
                  </c15:dlblFieldTable>
                  <c15:showDataLabelsRange val="0"/>
                </c:ext>
                <c:ext xmlns:c16="http://schemas.microsoft.com/office/drawing/2014/chart" uri="{C3380CC4-5D6E-409C-BE32-E72D297353CC}">
                  <c16:uniqueId val="{00000007-32F2-4372-BD9D-12227BC3CD0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Datenbank_TVWL!$E$4:$E$12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Datenbank_TVWL!$O$4:$O$12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1-F820-462E-B800-13F565E4C5DF}"/>
            </c:ext>
          </c:extLst>
        </c:ser>
        <c:ser>
          <c:idx val="10"/>
          <c:order val="10"/>
          <c:tx>
            <c:strRef>
              <c:f>Datenbank_TVWL!$P$3</c:f>
              <c:strCache>
                <c:ptCount val="1"/>
                <c:pt idx="0">
                  <c:v>Berufspraktikum</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E-18E1-40B7-969A-55060E68CF07}"/>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F-18E1-40B7-969A-55060E68CF07}"/>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6-32F2-4372-BD9D-12227BC3CD0B}"/>
              </c:ext>
            </c:extLst>
          </c:dPt>
          <c:dLbls>
            <c:dLbl>
              <c:idx val="0"/>
              <c:layout/>
              <c:tx>
                <c:strRef>
                  <c:f>Datenbank_TVWL!$F$25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{9B2467BC-3041-4CB0-A902-B4A347D94EF7}</c15:txfldGUID>
                      <c15:f>Datenbank_TVWL!$F$25</c15:f>
                      <c15:dlblFieldTableCache>
                        <c:ptCount val="1"/>
                      </c15:dlblFieldTableCache>
                    </c15:dlblFTEntry>
                  </c15:dlblFieldTable>
                  <c15:showDataLabelsRange val="0"/>
                </c:ext>
                <c:ext xmlns:c16="http://schemas.microsoft.com/office/drawing/2014/chart" uri="{C3380CC4-5D6E-409C-BE32-E72D297353CC}">
                  <c16:uniqueId val="{00000008-18E1-40B7-969A-55060E68CF07}"/>
                </c:ext>
              </c:extLst>
            </c:dLbl>
            <c:dLbl>
              <c:idx val="1"/>
              <c:layout/>
              <c:tx>
                <c:strRef>
                  <c:f>Datenbank_TVWL!$G$25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{8F795A4A-315C-4971-AEDA-A75FCB8E4814}</c15:txfldGUID>
                      <c15:f>Datenbank_TVWL!$G$25</c15:f>
                      <c15:dlblFieldTableCache>
                        <c:ptCount val="1"/>
                      </c15:dlblFieldTableCache>
                    </c15:dlblFTEntry>
                  </c15:dlblFieldTable>
                  <c15:showDataLabelsRange val="0"/>
                </c:ext>
                <c:ext xmlns:c16="http://schemas.microsoft.com/office/drawing/2014/chart" uri="{C3380CC4-5D6E-409C-BE32-E72D297353CC}">
                  <c16:uniqueId val="{00000009-18E1-40B7-969A-55060E68CF07}"/>
                </c:ext>
              </c:extLst>
            </c:dLbl>
            <c:dLbl>
              <c:idx val="2"/>
              <c:layout/>
              <c:tx>
                <c:strRef>
                  <c:f>Datenbank_TVWL!$H$25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{E7856331-02A4-4C29-A5A7-C7CBB5E267D9}</c15:txfldGUID>
                      <c15:f>Datenbank_TVWL!$H$25</c15:f>
                      <c15:dlblFieldTableCache>
                        <c:ptCount val="1"/>
                      </c15:dlblFieldTableCache>
                    </c15:dlblFTEntry>
                  </c15:dlblFieldTable>
                  <c15:showDataLabelsRange val="0"/>
                </c:ext>
                <c:ext xmlns:c16="http://schemas.microsoft.com/office/drawing/2014/chart" uri="{C3380CC4-5D6E-409C-BE32-E72D297353CC}">
                  <c16:uniqueId val="{0000000A-18E1-40B7-969A-55060E68CF07}"/>
                </c:ext>
              </c:extLst>
            </c:dLbl>
            <c:dLbl>
              <c:idx val="3"/>
              <c:layout/>
              <c:tx>
                <c:strRef>
                  <c:f>Datenbank_TVWL!$I$25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{97157288-7CCB-4F6B-B5E3-AC9256E51C27}</c15:txfldGUID>
                      <c15:f>Datenbank_TVWL!$I$25</c15:f>
                      <c15:dlblFieldTableCache>
                        <c:ptCount val="1"/>
                      </c15:dlblFieldTableCache>
                    </c15:dlblFTEntry>
                  </c15:dlblFieldTable>
                  <c15:showDataLabelsRange val="0"/>
                </c:ext>
                <c:ext xmlns:c16="http://schemas.microsoft.com/office/drawing/2014/chart" uri="{C3380CC4-5D6E-409C-BE32-E72D297353CC}">
                  <c16:uniqueId val="{0000000B-18E1-40B7-969A-55060E68CF07}"/>
                </c:ext>
              </c:extLst>
            </c:dLbl>
            <c:dLbl>
              <c:idx val="4"/>
              <c:layout/>
              <c:tx>
                <c:strRef>
                  <c:f>Datenbank_TVWL!$J$25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{2D069891-62E3-4798-8BA6-BEBEFCBD09C9}</c15:txfldGUID>
                      <c15:f>Datenbank_TVWL!$J$25</c15:f>
                      <c15:dlblFieldTableCache>
                        <c:ptCount val="1"/>
                      </c15:dlblFieldTableCache>
                    </c15:dlblFTEntry>
                  </c15:dlblFieldTable>
                  <c15:showDataLabelsRange val="0"/>
                </c:ext>
                <c:ext xmlns:c16="http://schemas.microsoft.com/office/drawing/2014/chart" uri="{C3380CC4-5D6E-409C-BE32-E72D297353CC}">
                  <c16:uniqueId val="{0000000C-18E1-40B7-969A-55060E68CF07}"/>
                </c:ext>
              </c:extLst>
            </c:dLbl>
            <c:dLbl>
              <c:idx val="5"/>
              <c:layout/>
              <c:tx>
                <c:strRef>
                  <c:f>Datenbank_TVWL!$K$25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{F645ED85-541A-40FD-889A-34F477153D25}</c15:txfldGUID>
                      <c15:f>Datenbank_TVWL!$K$25</c15:f>
                      <c15:dlblFieldTableCache>
                        <c:ptCount val="1"/>
                      </c15:dlblFieldTableCache>
                    </c15:dlblFTEntry>
                  </c15:dlblFieldTable>
                  <c15:showDataLabelsRange val="0"/>
                </c:ext>
                <c:ext xmlns:c16="http://schemas.microsoft.com/office/drawing/2014/chart" uri="{C3380CC4-5D6E-409C-BE32-E72D297353CC}">
                  <c16:uniqueId val="{0000000D-18E1-40B7-969A-55060E68CF07}"/>
                </c:ext>
              </c:extLst>
            </c:dLbl>
            <c:dLbl>
              <c:idx val="6"/>
              <c:layout/>
              <c:tx>
                <c:strRef>
                  <c:f>Datenbank_TVWL!$L$25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{7383B12B-5A59-418D-858C-F10715998281}</c15:txfldGUID>
                      <c15:f>Datenbank_TVWL!$L$25</c15:f>
                      <c15:dlblFieldTableCache>
                        <c:ptCount val="1"/>
                      </c15:dlblFieldTableCache>
                    </c15:dlblFTEntry>
                  </c15:dlblFieldTable>
                  <c15:showDataLabelsRange val="0"/>
                </c:ext>
                <c:ext xmlns:c16="http://schemas.microsoft.com/office/drawing/2014/chart" uri="{C3380CC4-5D6E-409C-BE32-E72D297353CC}">
                  <c16:uniqueId val="{0000000E-18E1-40B7-969A-55060E68CF07}"/>
                </c:ext>
              </c:extLst>
            </c:dLbl>
            <c:dLbl>
              <c:idx val="7"/>
              <c:layout/>
              <c:tx>
                <c:strRef>
                  <c:f>Datenbank_TVWL!$M$25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{13DB6FE6-4785-4711-BE72-6A36581C2ED7}</c15:txfldGUID>
                      <c15:f>Datenbank_TVWL!$M$25</c15:f>
                      <c15:dlblFieldTableCache>
                        <c:ptCount val="1"/>
                      </c15:dlblFieldTableCache>
                    </c15:dlblFTEntry>
                  </c15:dlblFieldTable>
                  <c15:showDataLabelsRange val="0"/>
                </c:ext>
                <c:ext xmlns:c16="http://schemas.microsoft.com/office/drawing/2014/chart" uri="{C3380CC4-5D6E-409C-BE32-E72D297353CC}">
                  <c16:uniqueId val="{0000000F-18E1-40B7-969A-55060E68CF07}"/>
                </c:ext>
              </c:extLst>
            </c:dLbl>
            <c:dLbl>
              <c:idx val="8"/>
              <c:layout/>
              <c:tx>
                <c:strRef>
                  <c:f>Datenbank_TVWL!$N$25</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{182EA149-F1D5-4C18-831B-DE06122143FA}</c15:txfldGUID>
                      <c15:f>Datenbank_TVWL!$N$25</c15:f>
                      <c15:dlblFieldTableCache>
                        <c:ptCount val="1"/>
                      </c15:dlblFieldTableCache>
                    </c15:dlblFTEntry>
                  </c15:dlblFieldTable>
                  <c15:showDataLabelsRange val="0"/>
                </c:ext>
                <c:ext xmlns:c16="http://schemas.microsoft.com/office/drawing/2014/chart" uri="{C3380CC4-5D6E-409C-BE32-E72D297353CC}">
                  <c16:uniqueId val="{00000006-32F2-4372-BD9D-12227BC3CD0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Datenbank_TVWL!$E$4:$E$12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Datenbank_TVWL!$P$4:$P$12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4F2B-46FD-9B88-9B591611DBF2}"/>
            </c:ext>
          </c:extLst>
        </c:ser>
        <c:ser>
          <c:idx val="11"/>
          <c:order val="11"/>
          <c:tx>
            <c:strRef>
              <c:f>Datenbank_TVWL!$Q$3</c:f>
              <c:strCache>
                <c:ptCount val="1"/>
                <c:pt idx="0">
                  <c:v>Bachelorarbeit</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16-18E1-40B7-969A-55060E68CF07}"/>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17-18E1-40B7-969A-55060E68CF07}"/>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8-32F2-4372-BD9D-12227BC3CD0B}"/>
              </c:ext>
            </c:extLst>
          </c:dPt>
          <c:dLbls>
            <c:dLbl>
              <c:idx val="0"/>
              <c:layout/>
              <c:tx>
                <c:strRef>
                  <c:f>Datenbank_TVWL!$F$26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{A8338E9C-B2B5-42FA-845C-EBBA63FDF647}</c15:txfldGUID>
                      <c15:f>Datenbank_TVWL!$F$26</c15:f>
                      <c15:dlblFieldTableCache>
                        <c:ptCount val="1"/>
                      </c15:dlblFieldTableCache>
                    </c15:dlblFTEntry>
                  </c15:dlblFieldTable>
                  <c15:showDataLabelsRange val="0"/>
                </c:ext>
                <c:ext xmlns:c16="http://schemas.microsoft.com/office/drawing/2014/chart" uri="{C3380CC4-5D6E-409C-BE32-E72D297353CC}">
                  <c16:uniqueId val="{00000010-18E1-40B7-969A-55060E68CF07}"/>
                </c:ext>
              </c:extLst>
            </c:dLbl>
            <c:dLbl>
              <c:idx val="1"/>
              <c:layout/>
              <c:tx>
                <c:strRef>
                  <c:f>Datenbank_TVWL!$G$26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{AA1033ED-2B6C-4CFB-B79B-4EF94524E81D}</c15:txfldGUID>
                      <c15:f>Datenbank_TVWL!$G$26</c15:f>
                      <c15:dlblFieldTableCache>
                        <c:ptCount val="1"/>
                      </c15:dlblFieldTableCache>
                    </c15:dlblFTEntry>
                  </c15:dlblFieldTable>
                  <c15:showDataLabelsRange val="0"/>
                </c:ext>
                <c:ext xmlns:c16="http://schemas.microsoft.com/office/drawing/2014/chart" uri="{C3380CC4-5D6E-409C-BE32-E72D297353CC}">
                  <c16:uniqueId val="{00000011-18E1-40B7-969A-55060E68CF07}"/>
                </c:ext>
              </c:extLst>
            </c:dLbl>
            <c:dLbl>
              <c:idx val="2"/>
              <c:layout/>
              <c:tx>
                <c:strRef>
                  <c:f>Datenbank_TVWL!$H$26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{2E73A67C-E41C-4024-BA45-ABD76BD1224A}</c15:txfldGUID>
                      <c15:f>Datenbank_TVWL!$H$26</c15:f>
                      <c15:dlblFieldTableCache>
                        <c:ptCount val="1"/>
                      </c15:dlblFieldTableCache>
                    </c15:dlblFTEntry>
                  </c15:dlblFieldTable>
                  <c15:showDataLabelsRange val="0"/>
                </c:ext>
                <c:ext xmlns:c16="http://schemas.microsoft.com/office/drawing/2014/chart" uri="{C3380CC4-5D6E-409C-BE32-E72D297353CC}">
                  <c16:uniqueId val="{00000012-18E1-40B7-969A-55060E68CF07}"/>
                </c:ext>
              </c:extLst>
            </c:dLbl>
            <c:dLbl>
              <c:idx val="3"/>
              <c:layout/>
              <c:tx>
                <c:strRef>
                  <c:f>Datenbank_TVWL!$I$26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{1F56EB70-98F8-49CD-BBE8-F58669235540}</c15:txfldGUID>
                      <c15:f>Datenbank_TVWL!$I$26</c15:f>
                      <c15:dlblFieldTableCache>
                        <c:ptCount val="1"/>
                      </c15:dlblFieldTableCache>
                    </c15:dlblFTEntry>
                  </c15:dlblFieldTable>
                  <c15:showDataLabelsRange val="0"/>
                </c:ext>
                <c:ext xmlns:c16="http://schemas.microsoft.com/office/drawing/2014/chart" uri="{C3380CC4-5D6E-409C-BE32-E72D297353CC}">
                  <c16:uniqueId val="{00000013-18E1-40B7-969A-55060E68CF07}"/>
                </c:ext>
              </c:extLst>
            </c:dLbl>
            <c:dLbl>
              <c:idx val="4"/>
              <c:layout/>
              <c:tx>
                <c:strRef>
                  <c:f>Datenbank_TVWL!$J$26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{250C83F4-52AF-489A-A833-4AE0774F0281}</c15:txfldGUID>
                      <c15:f>Datenbank_TVWL!$J$26</c15:f>
                      <c15:dlblFieldTableCache>
                        <c:ptCount val="1"/>
                      </c15:dlblFieldTableCache>
                    </c15:dlblFTEntry>
                  </c15:dlblFieldTable>
                  <c15:showDataLabelsRange val="0"/>
                </c:ext>
                <c:ext xmlns:c16="http://schemas.microsoft.com/office/drawing/2014/chart" uri="{C3380CC4-5D6E-409C-BE32-E72D297353CC}">
                  <c16:uniqueId val="{00000014-18E1-40B7-969A-55060E68CF07}"/>
                </c:ext>
              </c:extLst>
            </c:dLbl>
            <c:dLbl>
              <c:idx val="5"/>
              <c:layout/>
              <c:tx>
                <c:strRef>
                  <c:f>Datenbank_TVWL!$K$26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{5083281C-B405-4F4D-BD3F-966FADA109EE}</c15:txfldGUID>
                      <c15:f>Datenbank_TVWL!$K$26</c15:f>
                      <c15:dlblFieldTableCache>
                        <c:ptCount val="1"/>
                      </c15:dlblFieldTableCache>
                    </c15:dlblFTEntry>
                  </c15:dlblFieldTable>
                  <c15:showDataLabelsRange val="0"/>
                </c:ext>
                <c:ext xmlns:c16="http://schemas.microsoft.com/office/drawing/2014/chart" uri="{C3380CC4-5D6E-409C-BE32-E72D297353CC}">
                  <c16:uniqueId val="{00000015-18E1-40B7-969A-55060E68CF07}"/>
                </c:ext>
              </c:extLst>
            </c:dLbl>
            <c:dLbl>
              <c:idx val="6"/>
              <c:layout/>
              <c:tx>
                <c:strRef>
                  <c:f>Datenbank_TVWL!$L$26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{732DBE1B-08D8-4D25-8B8B-1BB689079E96}</c15:txfldGUID>
                      <c15:f>Datenbank_TVWL!$L$26</c15:f>
                      <c15:dlblFieldTableCache>
                        <c:ptCount val="1"/>
                      </c15:dlblFieldTableCache>
                    </c15:dlblFTEntry>
                  </c15:dlblFieldTable>
                  <c15:showDataLabelsRange val="0"/>
                </c:ext>
                <c:ext xmlns:c16="http://schemas.microsoft.com/office/drawing/2014/chart" uri="{C3380CC4-5D6E-409C-BE32-E72D297353CC}">
                  <c16:uniqueId val="{00000016-18E1-40B7-969A-55060E68CF07}"/>
                </c:ext>
              </c:extLst>
            </c:dLbl>
            <c:dLbl>
              <c:idx val="7"/>
              <c:layout/>
              <c:tx>
                <c:strRef>
                  <c:f>Datenbank_TVWL!$M$26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{97C28C2D-FCD4-4646-8F2E-F55B6BD9E58E}</c15:txfldGUID>
                      <c15:f>Datenbank_TVWL!$M$26</c15:f>
                      <c15:dlblFieldTableCache>
                        <c:ptCount val="1"/>
                      </c15:dlblFieldTableCache>
                    </c15:dlblFTEntry>
                  </c15:dlblFieldTable>
                  <c15:showDataLabelsRange val="0"/>
                </c:ext>
                <c:ext xmlns:c16="http://schemas.microsoft.com/office/drawing/2014/chart" uri="{C3380CC4-5D6E-409C-BE32-E72D297353CC}">
                  <c16:uniqueId val="{00000017-18E1-40B7-969A-55060E68CF07}"/>
                </c:ext>
              </c:extLst>
            </c:dLbl>
            <c:dLbl>
              <c:idx val="8"/>
              <c:layout/>
              <c:tx>
                <c:strRef>
                  <c:f>Datenbank_TVWL!$N$26</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{A170BB03-0037-49FC-A5BB-2E367D2BF262}</c15:txfldGUID>
                      <c15:f>Datenbank_TVWL!$N$26</c15:f>
                      <c15:dlblFieldTableCache>
                        <c:ptCount val="1"/>
                      </c15:dlblFieldTableCache>
                    </c15:dlblFTEntry>
                  </c15:dlblFieldTable>
                  <c15:showDataLabelsRange val="0"/>
                </c:ext>
                <c:ext xmlns:c16="http://schemas.microsoft.com/office/drawing/2014/chart" uri="{C3380CC4-5D6E-409C-BE32-E72D297353CC}">
                  <c16:uniqueId val="{00000008-32F2-4372-BD9D-12227BC3CD0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Datenbank_TVWL!$E$4:$E$12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Datenbank_TVWL!$Q$4:$Q$12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4F2B-46FD-9B88-9B591611DBF2}"/>
            </c:ext>
          </c:extLst>
        </c:ser>
        <c:ser>
          <c:idx val="12"/>
          <c:order val="12"/>
          <c:tx>
            <c:strRef>
              <c:f>Datenbank_TVWL!$R$3</c:f>
              <c:strCache>
                <c:ptCount val="1"/>
                <c:pt idx="0">
                  <c:v>Soll-ECTS</c:v>
                </c:pt>
              </c:strCache>
            </c:strRef>
          </c:tx>
          <c:spPr>
            <a:noFill/>
            <a:ln>
              <a:solidFill>
                <a:srgbClr val="00A595"/>
              </a:solidFill>
              <a:prstDash val="dash"/>
            </a:ln>
            <a:effectLst/>
          </c:spPr>
          <c:invertIfNegative val="0"/>
          <c:cat>
            <c:strRef>
              <c:f>Datenbank_TVWL!$E$4:$E$12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Datenbank_TVWL!$R$4:$R$12</c:f>
              <c:numCache>
                <c:formatCode>General</c:formatCode>
                <c:ptCount val="9"/>
                <c:pt idx="0">
                  <c:v>30</c:v>
                </c:pt>
                <c:pt idx="1">
                  <c:v>30</c:v>
                </c:pt>
                <c:pt idx="2">
                  <c:v>30</c:v>
                </c:pt>
                <c:pt idx="3">
                  <c:v>30</c:v>
                </c:pt>
                <c:pt idx="4">
                  <c:v>30</c:v>
                </c:pt>
                <c:pt idx="5">
                  <c:v>30</c:v>
                </c:pt>
                <c:pt idx="6">
                  <c:v>0</c:v>
                </c:pt>
                <c:pt idx="7">
                  <c:v>0</c:v>
                </c:pt>
                <c:pt idx="8">
                  <c:v>0</c:v>
                </c:pt>
              </c:numCache>
            </c:numRef>
          </c:val>
          <c:extLst>
            <c:ext xmlns:c16="http://schemas.microsoft.com/office/drawing/2014/chart" uri="{C3380CC4-5D6E-409C-BE32-E72D297353CC}">
              <c16:uniqueId val="{00000002-4F2B-46FD-9B88-9B591611DBF2}"/>
            </c:ext>
          </c:extLst>
        </c:ser>
        <c:dLbls>
          <c:showLegendKey val="0"/>
          <c:showVal val="0"/>
          <c:showCatName val="0"/>
          <c:showSerName val="0"/>
          <c:showPercent val="0"/>
          <c:showBubbleSize val="0"/>
        </c:dLbls>
        <c:gapWidth val="38"/>
        <c:overlap val="100"/>
        <c:axId val="383127144"/>
        <c:axId val="383125176"/>
      </c:barChart>
      <c:catAx>
        <c:axId val="38312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de-DE"/>
          </a:p>
        </c:txPr>
        <c:crossAx val="383125176"/>
        <c:crosses val="autoZero"/>
        <c:auto val="1"/>
        <c:lblAlgn val="ctr"/>
        <c:lblOffset val="100"/>
        <c:noMultiLvlLbl val="0"/>
      </c:catAx>
      <c:valAx>
        <c:axId val="383125176"/>
        <c:scaling>
          <c:orientation val="minMax"/>
        </c:scaling>
        <c:delete val="1"/>
        <c:axPos val="l"/>
        <c:numFmt formatCode="General" sourceLinked="1"/>
        <c:majorTickMark val="none"/>
        <c:minorTickMark val="none"/>
        <c:tickLblPos val="nextTo"/>
        <c:crossAx val="383127144"/>
        <c:crosses val="autoZero"/>
        <c:crossBetween val="between"/>
      </c:val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3489224336514377E-4"/>
          <c:y val="6.7227325116109545E-3"/>
          <c:w val="0.98790565878409575"/>
          <c:h val="0.9343225544965259"/>
        </c:manualLayout>
      </c:layout>
      <c:barChart>
        <c:barDir val="col"/>
        <c:grouping val="stacked"/>
        <c:varyColors val="0"/>
        <c:ser>
          <c:idx val="0"/>
          <c:order val="0"/>
          <c:tx>
            <c:strRef>
              <c:f>Datenbank_WINFO!$F$3</c:f>
              <c:strCache>
                <c:ptCount val="1"/>
                <c:pt idx="0">
                  <c:v>Modul 1</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1-A5BD-4BBA-930B-A4A7616CE332}"/>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3-A5BD-4BBA-930B-A4A7616CE332}"/>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5-A5BD-4BBA-930B-A4A7616CE332}"/>
              </c:ext>
            </c:extLst>
          </c:dPt>
          <c:dLbls>
            <c:dLbl>
              <c:idx val="0"/>
              <c:layout/>
              <c:tx>
                <c:strRef>
                  <c:f>Datenbank_WINFO!$F$15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{34EB1582-6EF6-41ED-B742-E643509F47DD}</c15:txfldGUID>
                      <c15:f>Datenbank_WINFO!$F$15</c15:f>
                      <c15:dlblFieldTableCache>
                        <c:ptCount val="1"/>
                      </c15:dlblFieldTableCache>
                    </c15:dlblFTEntry>
                  </c15:dlblFieldTable>
                  <c15:showDataLabelsRange val="0"/>
                </c:ext>
                <c:ext xmlns:c16="http://schemas.microsoft.com/office/drawing/2014/chart" uri="{C3380CC4-5D6E-409C-BE32-E72D297353CC}">
                  <c16:uniqueId val="{00000006-A5BD-4BBA-930B-A4A7616CE332}"/>
                </c:ext>
              </c:extLst>
            </c:dLbl>
            <c:dLbl>
              <c:idx val="1"/>
              <c:layout/>
              <c:tx>
                <c:strRef>
                  <c:f>Datenbank_WINFO!$G$15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{A9F12BFB-D763-47DC-9B98-6447BA80EE45}</c15:txfldGUID>
                      <c15:f>Datenbank_WINFO!$G$15</c15:f>
                      <c15:dlblFieldTableCache>
                        <c:ptCount val="1"/>
                      </c15:dlblFieldTableCache>
                    </c15:dlblFTEntry>
                  </c15:dlblFieldTable>
                  <c15:showDataLabelsRange val="0"/>
                </c:ext>
                <c:ext xmlns:c16="http://schemas.microsoft.com/office/drawing/2014/chart" uri="{C3380CC4-5D6E-409C-BE32-E72D297353CC}">
                  <c16:uniqueId val="{00000007-A5BD-4BBA-930B-A4A7616CE332}"/>
                </c:ext>
              </c:extLst>
            </c:dLbl>
            <c:dLbl>
              <c:idx val="2"/>
              <c:layout/>
              <c:tx>
                <c:strRef>
                  <c:f>Datenbank_WINFO!$H$15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{43A054B6-F266-497B-ABA3-800B17ED72AD}</c15:txfldGUID>
                      <c15:f>Datenbank_WINFO!$H$15</c15:f>
                      <c15:dlblFieldTableCache>
                        <c:ptCount val="1"/>
                      </c15:dlblFieldTableCache>
                    </c15:dlblFTEntry>
                  </c15:dlblFieldTable>
                  <c15:showDataLabelsRange val="0"/>
                </c:ext>
                <c:ext xmlns:c16="http://schemas.microsoft.com/office/drawing/2014/chart" uri="{C3380CC4-5D6E-409C-BE32-E72D297353CC}">
                  <c16:uniqueId val="{00000008-A5BD-4BBA-930B-A4A7616CE332}"/>
                </c:ext>
              </c:extLst>
            </c:dLbl>
            <c:dLbl>
              <c:idx val="3"/>
              <c:layout/>
              <c:tx>
                <c:strRef>
                  <c:f>Datenbank_WINFO!$I$15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{12125275-92C0-4F32-B932-CA5A45F26504}</c15:txfldGUID>
                      <c15:f>Datenbank_WINFO!$I$15</c15:f>
                      <c15:dlblFieldTableCache>
                        <c:ptCount val="1"/>
                      </c15:dlblFieldTableCache>
                    </c15:dlblFTEntry>
                  </c15:dlblFieldTable>
                  <c15:showDataLabelsRange val="0"/>
                </c:ext>
                <c:ext xmlns:c16="http://schemas.microsoft.com/office/drawing/2014/chart" uri="{C3380CC4-5D6E-409C-BE32-E72D297353CC}">
                  <c16:uniqueId val="{00000009-A5BD-4BBA-930B-A4A7616CE332}"/>
                </c:ext>
              </c:extLst>
            </c:dLbl>
            <c:dLbl>
              <c:idx val="4"/>
              <c:layout/>
              <c:tx>
                <c:strRef>
                  <c:f>Datenbank_WINFO!$J$15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{790CDB21-B872-4554-8E99-2D9E6FCF004B}</c15:txfldGUID>
                      <c15:f>Datenbank_WINFO!$J$15</c15:f>
                      <c15:dlblFieldTableCache>
                        <c:ptCount val="1"/>
                      </c15:dlblFieldTableCache>
                    </c15:dlblFTEntry>
                  </c15:dlblFieldTable>
                  <c15:showDataLabelsRange val="0"/>
                </c:ext>
                <c:ext xmlns:c16="http://schemas.microsoft.com/office/drawing/2014/chart" uri="{C3380CC4-5D6E-409C-BE32-E72D297353CC}">
                  <c16:uniqueId val="{0000000A-A5BD-4BBA-930B-A4A7616CE332}"/>
                </c:ext>
              </c:extLst>
            </c:dLbl>
            <c:dLbl>
              <c:idx val="5"/>
              <c:layout/>
              <c:tx>
                <c:strRef>
                  <c:f>Datenbank_WINFO!$K$15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{CECCBE97-B69A-4D4F-80E0-70601F64C109}</c15:txfldGUID>
                      <c15:f>Datenbank_WINFO!$K$15</c15:f>
                      <c15:dlblFieldTableCache>
                        <c:ptCount val="1"/>
                      </c15:dlblFieldTableCache>
                    </c15:dlblFTEntry>
                  </c15:dlblFieldTable>
                  <c15:showDataLabelsRange val="0"/>
                </c:ext>
                <c:ext xmlns:c16="http://schemas.microsoft.com/office/drawing/2014/chart" uri="{C3380CC4-5D6E-409C-BE32-E72D297353CC}">
                  <c16:uniqueId val="{0000000B-A5BD-4BBA-930B-A4A7616CE332}"/>
                </c:ext>
              </c:extLst>
            </c:dLbl>
            <c:dLbl>
              <c:idx val="6"/>
              <c:layout/>
              <c:tx>
                <c:strRef>
                  <c:f>Datenbank_WINFO!$L$15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{79802CD7-7FAB-4476-8995-E560AFD053A0}</c15:txfldGUID>
                      <c15:f>Datenbank_WINFO!$L$15</c15:f>
                      <c15:dlblFieldTableCache>
                        <c:ptCount val="1"/>
                      </c15:dlblFieldTableCache>
                    </c15:dlblFTEntry>
                  </c15:dlblFieldTable>
                  <c15:showDataLabelsRange val="0"/>
                </c:ext>
                <c:ext xmlns:c16="http://schemas.microsoft.com/office/drawing/2014/chart" uri="{C3380CC4-5D6E-409C-BE32-E72D297353CC}">
                  <c16:uniqueId val="{00000001-A5BD-4BBA-930B-A4A7616CE332}"/>
                </c:ext>
              </c:extLst>
            </c:dLbl>
            <c:dLbl>
              <c:idx val="7"/>
              <c:layout/>
              <c:tx>
                <c:strRef>
                  <c:f>Datenbank_WINFO!$M$15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{64D26640-FD52-49FE-B2BB-55157A3CF2D1}</c15:txfldGUID>
                      <c15:f>Datenbank_WINFO!$M$15</c15:f>
                      <c15:dlblFieldTableCache>
                        <c:ptCount val="1"/>
                      </c15:dlblFieldTableCache>
                    </c15:dlblFTEntry>
                  </c15:dlblFieldTable>
                  <c15:showDataLabelsRange val="0"/>
                </c:ext>
                <c:ext xmlns:c16="http://schemas.microsoft.com/office/drawing/2014/chart" uri="{C3380CC4-5D6E-409C-BE32-E72D297353CC}">
                  <c16:uniqueId val="{00000003-A5BD-4BBA-930B-A4A7616CE332}"/>
                </c:ext>
              </c:extLst>
            </c:dLbl>
            <c:dLbl>
              <c:idx val="8"/>
              <c:layout/>
              <c:tx>
                <c:strRef>
                  <c:f>Datenbank_WINFO!$N$15</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{250AC849-90C1-43EB-AE1F-BA10BB15ECA6}</c15:txfldGUID>
                      <c15:f>Datenbank_WINFO!$N$15</c15:f>
                      <c15:dlblFieldTableCache>
                        <c:ptCount val="1"/>
                      </c15:dlblFieldTableCache>
                    </c15:dlblFTEntry>
                  </c15:dlblFieldTable>
                  <c15:showDataLabelsRange val="0"/>
                </c:ext>
                <c:ext xmlns:c16="http://schemas.microsoft.com/office/drawing/2014/chart" uri="{C3380CC4-5D6E-409C-BE32-E72D297353CC}">
                  <c16:uniqueId val="{00000005-A5BD-4BBA-930B-A4A7616CE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Datenbank_WINFO!$E$4:$E$12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Datenbank_WINFO!$F$4:$F$12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A5BD-4BBA-930B-A4A7616CE332}"/>
            </c:ext>
          </c:extLst>
        </c:ser>
        <c:ser>
          <c:idx val="1"/>
          <c:order val="1"/>
          <c:tx>
            <c:strRef>
              <c:f>Datenbank_WINFO!$G$3</c:f>
              <c:strCache>
                <c:ptCount val="1"/>
                <c:pt idx="0">
                  <c:v>Modul 2</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0E-A5BD-4BBA-930B-A4A7616CE332}"/>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10-A5BD-4BBA-930B-A4A7616CE332}"/>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12-A5BD-4BBA-930B-A4A7616CE332}"/>
              </c:ext>
            </c:extLst>
          </c:dPt>
          <c:dLbls>
            <c:dLbl>
              <c:idx val="0"/>
              <c:layout/>
              <c:tx>
                <c:strRef>
                  <c:f>Datenbank_WINFO!$F$16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{901A877C-D188-4B61-BD06-E5569C10BFB5}</c15:txfldGUID>
                      <c15:f>Datenbank_WINFO!$F$16</c15:f>
                      <c15:dlblFieldTableCache>
                        <c:ptCount val="1"/>
                      </c15:dlblFieldTableCache>
                    </c15:dlblFTEntry>
                  </c15:dlblFieldTable>
                  <c15:showDataLabelsRange val="0"/>
                </c:ext>
                <c:ext xmlns:c16="http://schemas.microsoft.com/office/drawing/2014/chart" uri="{C3380CC4-5D6E-409C-BE32-E72D297353CC}">
                  <c16:uniqueId val="{00000013-A5BD-4BBA-930B-A4A7616CE332}"/>
                </c:ext>
              </c:extLst>
            </c:dLbl>
            <c:dLbl>
              <c:idx val="1"/>
              <c:layout/>
              <c:tx>
                <c:strRef>
                  <c:f>Datenbank_WINFO!$G$16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{636ED9D4-4E0F-4EC6-B9CA-D40334D8C90A}</c15:txfldGUID>
                      <c15:f>Datenbank_WINFO!$G$16</c15:f>
                      <c15:dlblFieldTableCache>
                        <c:ptCount val="1"/>
                      </c15:dlblFieldTableCache>
                    </c15:dlblFTEntry>
                  </c15:dlblFieldTable>
                  <c15:showDataLabelsRange val="0"/>
                </c:ext>
                <c:ext xmlns:c16="http://schemas.microsoft.com/office/drawing/2014/chart" uri="{C3380CC4-5D6E-409C-BE32-E72D297353CC}">
                  <c16:uniqueId val="{00000014-A5BD-4BBA-930B-A4A7616CE332}"/>
                </c:ext>
              </c:extLst>
            </c:dLbl>
            <c:dLbl>
              <c:idx val="2"/>
              <c:layout/>
              <c:tx>
                <c:strRef>
                  <c:f>Datenbank_WINFO!$H$16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{7A45E66C-6344-453B-8C46-3FC8299994C4}</c15:txfldGUID>
                      <c15:f>Datenbank_WINFO!$H$16</c15:f>
                      <c15:dlblFieldTableCache>
                        <c:ptCount val="1"/>
                      </c15:dlblFieldTableCache>
                    </c15:dlblFTEntry>
                  </c15:dlblFieldTable>
                  <c15:showDataLabelsRange val="0"/>
                </c:ext>
                <c:ext xmlns:c16="http://schemas.microsoft.com/office/drawing/2014/chart" uri="{C3380CC4-5D6E-409C-BE32-E72D297353CC}">
                  <c16:uniqueId val="{00000015-A5BD-4BBA-930B-A4A7616CE332}"/>
                </c:ext>
              </c:extLst>
            </c:dLbl>
            <c:dLbl>
              <c:idx val="3"/>
              <c:layout/>
              <c:tx>
                <c:strRef>
                  <c:f>Datenbank_WINFO!$I$16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{E2E2C63F-D4A8-475C-9677-63C262A39B82}</c15:txfldGUID>
                      <c15:f>Datenbank_WINFO!$I$16</c15:f>
                      <c15:dlblFieldTableCache>
                        <c:ptCount val="1"/>
                      </c15:dlblFieldTableCache>
                    </c15:dlblFTEntry>
                  </c15:dlblFieldTable>
                  <c15:showDataLabelsRange val="0"/>
                </c:ext>
                <c:ext xmlns:c16="http://schemas.microsoft.com/office/drawing/2014/chart" uri="{C3380CC4-5D6E-409C-BE32-E72D297353CC}">
                  <c16:uniqueId val="{00000016-A5BD-4BBA-930B-A4A7616CE332}"/>
                </c:ext>
              </c:extLst>
            </c:dLbl>
            <c:dLbl>
              <c:idx val="4"/>
              <c:layout/>
              <c:tx>
                <c:strRef>
                  <c:f>Datenbank_WINFO!$J$16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{DC25BD2E-AC71-4F7F-86F1-43AC14FF1D7F}</c15:txfldGUID>
                      <c15:f>Datenbank_WINFO!$J$16</c15:f>
                      <c15:dlblFieldTableCache>
                        <c:ptCount val="1"/>
                      </c15:dlblFieldTableCache>
                    </c15:dlblFTEntry>
                  </c15:dlblFieldTable>
                  <c15:showDataLabelsRange val="0"/>
                </c:ext>
                <c:ext xmlns:c16="http://schemas.microsoft.com/office/drawing/2014/chart" uri="{C3380CC4-5D6E-409C-BE32-E72D297353CC}">
                  <c16:uniqueId val="{00000017-A5BD-4BBA-930B-A4A7616CE332}"/>
                </c:ext>
              </c:extLst>
            </c:dLbl>
            <c:dLbl>
              <c:idx val="5"/>
              <c:layout/>
              <c:tx>
                <c:strRef>
                  <c:f>Datenbank_WINFO!$K$16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{A5DBAB3C-E57D-4931-AEA1-4344E05C1949}</c15:txfldGUID>
                      <c15:f>Datenbank_WINFO!$K$16</c15:f>
                      <c15:dlblFieldTableCache>
                        <c:ptCount val="1"/>
                      </c15:dlblFieldTableCache>
                    </c15:dlblFTEntry>
                  </c15:dlblFieldTable>
                  <c15:showDataLabelsRange val="0"/>
                </c:ext>
                <c:ext xmlns:c16="http://schemas.microsoft.com/office/drawing/2014/chart" uri="{C3380CC4-5D6E-409C-BE32-E72D297353CC}">
                  <c16:uniqueId val="{00000018-A5BD-4BBA-930B-A4A7616CE332}"/>
                </c:ext>
              </c:extLst>
            </c:dLbl>
            <c:dLbl>
              <c:idx val="6"/>
              <c:layout/>
              <c:tx>
                <c:strRef>
                  <c:f>Datenbank_WINFO!$L$16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{26BD3F6D-D43B-4724-84CE-417A655071D2}</c15:txfldGUID>
                      <c15:f>Datenbank_WINFO!$L$16</c15:f>
                      <c15:dlblFieldTableCache>
                        <c:ptCount val="1"/>
                      </c15:dlblFieldTableCache>
                    </c15:dlblFTEntry>
                  </c15:dlblFieldTable>
                  <c15:showDataLabelsRange val="0"/>
                </c:ext>
                <c:ext xmlns:c16="http://schemas.microsoft.com/office/drawing/2014/chart" uri="{C3380CC4-5D6E-409C-BE32-E72D297353CC}">
                  <c16:uniqueId val="{0000000E-A5BD-4BBA-930B-A4A7616CE332}"/>
                </c:ext>
              </c:extLst>
            </c:dLbl>
            <c:dLbl>
              <c:idx val="7"/>
              <c:layout/>
              <c:tx>
                <c:strRef>
                  <c:f>Datenbank_WINFO!$M$16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{F3303582-B637-4E84-836C-2EEABB5C9DE7}</c15:txfldGUID>
                      <c15:f>Datenbank_WINFO!$M$16</c15:f>
                      <c15:dlblFieldTableCache>
                        <c:ptCount val="1"/>
                      </c15:dlblFieldTableCache>
                    </c15:dlblFTEntry>
                  </c15:dlblFieldTable>
                  <c15:showDataLabelsRange val="0"/>
                </c:ext>
                <c:ext xmlns:c16="http://schemas.microsoft.com/office/drawing/2014/chart" uri="{C3380CC4-5D6E-409C-BE32-E72D297353CC}">
                  <c16:uniqueId val="{00000010-A5BD-4BBA-930B-A4A7616CE332}"/>
                </c:ext>
              </c:extLst>
            </c:dLbl>
            <c:dLbl>
              <c:idx val="8"/>
              <c:layout/>
              <c:tx>
                <c:strRef>
                  <c:f>Datenbank_WINFO!$N$16</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{9DD34D30-8FB9-4624-941E-42FDC64EFDF6}</c15:txfldGUID>
                      <c15:f>Datenbank_WINFO!$N$16</c15:f>
                      <c15:dlblFieldTableCache>
                        <c:ptCount val="1"/>
                      </c15:dlblFieldTableCache>
                    </c15:dlblFTEntry>
                  </c15:dlblFieldTable>
                  <c15:showDataLabelsRange val="0"/>
                </c:ext>
                <c:ext xmlns:c16="http://schemas.microsoft.com/office/drawing/2014/chart" uri="{C3380CC4-5D6E-409C-BE32-E72D297353CC}">
                  <c16:uniqueId val="{00000012-A5BD-4BBA-930B-A4A7616CE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Datenbank_WINFO!$E$4:$E$12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Datenbank_WINFO!$G$4:$G$12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19-A5BD-4BBA-930B-A4A7616CE332}"/>
            </c:ext>
          </c:extLst>
        </c:ser>
        <c:ser>
          <c:idx val="2"/>
          <c:order val="2"/>
          <c:tx>
            <c:strRef>
              <c:f>Datenbank_WINFO!$H$3</c:f>
              <c:strCache>
                <c:ptCount val="1"/>
                <c:pt idx="0">
                  <c:v>Modul 3</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1B-A5BD-4BBA-930B-A4A7616CE332}"/>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1D-A5BD-4BBA-930B-A4A7616CE332}"/>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1F-A5BD-4BBA-930B-A4A7616CE332}"/>
              </c:ext>
            </c:extLst>
          </c:dPt>
          <c:dLbls>
            <c:dLbl>
              <c:idx val="0"/>
              <c:layout/>
              <c:tx>
                <c:strRef>
                  <c:f>Datenbank_WINFO!$F$17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{C6C47DC6-2E7F-45F8-81B1-E0ED5D904F91}</c15:txfldGUID>
                      <c15:f>Datenbank_WINFO!$F$17</c15:f>
                      <c15:dlblFieldTableCache>
                        <c:ptCount val="1"/>
                      </c15:dlblFieldTableCache>
                    </c15:dlblFTEntry>
                  </c15:dlblFieldTable>
                  <c15:showDataLabelsRange val="0"/>
                </c:ext>
                <c:ext xmlns:c16="http://schemas.microsoft.com/office/drawing/2014/chart" uri="{C3380CC4-5D6E-409C-BE32-E72D297353CC}">
                  <c16:uniqueId val="{00000020-A5BD-4BBA-930B-A4A7616CE332}"/>
                </c:ext>
              </c:extLst>
            </c:dLbl>
            <c:dLbl>
              <c:idx val="1"/>
              <c:layout/>
              <c:tx>
                <c:strRef>
                  <c:f>Datenbank_WINFO!$G$17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{558728F4-BE75-45C1-89F6-D09387D1EDB0}</c15:txfldGUID>
                      <c15:f>Datenbank_WINFO!$G$17</c15:f>
                      <c15:dlblFieldTableCache>
                        <c:ptCount val="1"/>
                      </c15:dlblFieldTableCache>
                    </c15:dlblFTEntry>
                  </c15:dlblFieldTable>
                  <c15:showDataLabelsRange val="0"/>
                </c:ext>
                <c:ext xmlns:c16="http://schemas.microsoft.com/office/drawing/2014/chart" uri="{C3380CC4-5D6E-409C-BE32-E72D297353CC}">
                  <c16:uniqueId val="{00000021-A5BD-4BBA-930B-A4A7616CE332}"/>
                </c:ext>
              </c:extLst>
            </c:dLbl>
            <c:dLbl>
              <c:idx val="2"/>
              <c:layout/>
              <c:tx>
                <c:strRef>
                  <c:f>Datenbank_WINFO!$H$17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{5F3037EF-4F44-426B-B7AA-217654FC33BB}</c15:txfldGUID>
                      <c15:f>Datenbank_WINFO!$H$17</c15:f>
                      <c15:dlblFieldTableCache>
                        <c:ptCount val="1"/>
                      </c15:dlblFieldTableCache>
                    </c15:dlblFTEntry>
                  </c15:dlblFieldTable>
                  <c15:showDataLabelsRange val="0"/>
                </c:ext>
                <c:ext xmlns:c16="http://schemas.microsoft.com/office/drawing/2014/chart" uri="{C3380CC4-5D6E-409C-BE32-E72D297353CC}">
                  <c16:uniqueId val="{00000022-A5BD-4BBA-930B-A4A7616CE332}"/>
                </c:ext>
              </c:extLst>
            </c:dLbl>
            <c:dLbl>
              <c:idx val="3"/>
              <c:layout/>
              <c:tx>
                <c:strRef>
                  <c:f>Datenbank_WINFO!$I$17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{D902CC19-184A-4329-AC8C-FA78F98BE35F}</c15:txfldGUID>
                      <c15:f>Datenbank_WINFO!$I$17</c15:f>
                      <c15:dlblFieldTableCache>
                        <c:ptCount val="1"/>
                      </c15:dlblFieldTableCache>
                    </c15:dlblFTEntry>
                  </c15:dlblFieldTable>
                  <c15:showDataLabelsRange val="0"/>
                </c:ext>
                <c:ext xmlns:c16="http://schemas.microsoft.com/office/drawing/2014/chart" uri="{C3380CC4-5D6E-409C-BE32-E72D297353CC}">
                  <c16:uniqueId val="{00000023-A5BD-4BBA-930B-A4A7616CE332}"/>
                </c:ext>
              </c:extLst>
            </c:dLbl>
            <c:dLbl>
              <c:idx val="4"/>
              <c:layout/>
              <c:tx>
                <c:strRef>
                  <c:f>Datenbank_WINFO!$J$17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{7A0919C0-07CB-4066-A449-208B61D35E29}</c15:txfldGUID>
                      <c15:f>Datenbank_WINFO!$J$17</c15:f>
                      <c15:dlblFieldTableCache>
                        <c:ptCount val="1"/>
                      </c15:dlblFieldTableCache>
                    </c15:dlblFTEntry>
                  </c15:dlblFieldTable>
                  <c15:showDataLabelsRange val="0"/>
                </c:ext>
                <c:ext xmlns:c16="http://schemas.microsoft.com/office/drawing/2014/chart" uri="{C3380CC4-5D6E-409C-BE32-E72D297353CC}">
                  <c16:uniqueId val="{00000024-A5BD-4BBA-930B-A4A7616CE332}"/>
                </c:ext>
              </c:extLst>
            </c:dLbl>
            <c:dLbl>
              <c:idx val="5"/>
              <c:layout/>
              <c:tx>
                <c:strRef>
                  <c:f>Datenbank_WINFO!$K$17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{CAFE5561-27A6-4222-BF2E-14F3B50FB1F2}</c15:txfldGUID>
                      <c15:f>Datenbank_WINFO!$K$17</c15:f>
                      <c15:dlblFieldTableCache>
                        <c:ptCount val="1"/>
                      </c15:dlblFieldTableCache>
                    </c15:dlblFTEntry>
                  </c15:dlblFieldTable>
                  <c15:showDataLabelsRange val="0"/>
                </c:ext>
                <c:ext xmlns:c16="http://schemas.microsoft.com/office/drawing/2014/chart" uri="{C3380CC4-5D6E-409C-BE32-E72D297353CC}">
                  <c16:uniqueId val="{00000025-A5BD-4BBA-930B-A4A7616CE332}"/>
                </c:ext>
              </c:extLst>
            </c:dLbl>
            <c:dLbl>
              <c:idx val="6"/>
              <c:layout/>
              <c:tx>
                <c:strRef>
                  <c:f>Datenbank_WINFO!$L$17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{1AA69953-82EE-4F50-B289-43BE86AA3507}</c15:txfldGUID>
                      <c15:f>Datenbank_WINFO!$L$17</c15:f>
                      <c15:dlblFieldTableCache>
                        <c:ptCount val="1"/>
                      </c15:dlblFieldTableCache>
                    </c15:dlblFTEntry>
                  </c15:dlblFieldTable>
                  <c15:showDataLabelsRange val="0"/>
                </c:ext>
                <c:ext xmlns:c16="http://schemas.microsoft.com/office/drawing/2014/chart" uri="{C3380CC4-5D6E-409C-BE32-E72D297353CC}">
                  <c16:uniqueId val="{0000001B-A5BD-4BBA-930B-A4A7616CE332}"/>
                </c:ext>
              </c:extLst>
            </c:dLbl>
            <c:dLbl>
              <c:idx val="7"/>
              <c:layout/>
              <c:tx>
                <c:strRef>
                  <c:f>Datenbank_WINFO!$M$17</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{D407EB81-DD98-4E0C-9FB1-98B82CFE554B}</c15:txfldGUID>
                      <c15:f>Datenbank_WINFO!$M$17</c15:f>
                      <c15:dlblFieldTableCache>
                        <c:ptCount val="1"/>
                      </c15:dlblFieldTableCache>
                    </c15:dlblFTEntry>
                  </c15:dlblFieldTable>
                  <c15:showDataLabelsRange val="0"/>
                </c:ext>
                <c:ext xmlns:c16="http://schemas.microsoft.com/office/drawing/2014/chart" uri="{C3380CC4-5D6E-409C-BE32-E72D297353CC}">
                  <c16:uniqueId val="{0000001D-A5BD-4BBA-930B-A4A7616CE332}"/>
                </c:ext>
              </c:extLst>
            </c:dLbl>
            <c:dLbl>
              <c:idx val="8"/>
              <c:layout/>
              <c:tx>
                <c:strRef>
                  <c:f>Datenbank_WINFO!$N$17</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{1BA99FB9-0A80-4458-ACD2-88545269F0FD}</c15:txfldGUID>
                      <c15:f>Datenbank_WINFO!$N$17</c15:f>
                      <c15:dlblFieldTableCache>
                        <c:ptCount val="1"/>
                      </c15:dlblFieldTableCache>
                    </c15:dlblFTEntry>
                  </c15:dlblFieldTable>
                  <c15:showDataLabelsRange val="0"/>
                </c:ext>
                <c:ext xmlns:c16="http://schemas.microsoft.com/office/drawing/2014/chart" uri="{C3380CC4-5D6E-409C-BE32-E72D297353CC}">
                  <c16:uniqueId val="{0000001F-A5BD-4BBA-930B-A4A7616CE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Datenbank_WINFO!$E$4:$E$12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Datenbank_WINFO!$H$4:$H$12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26-A5BD-4BBA-930B-A4A7616CE332}"/>
            </c:ext>
          </c:extLst>
        </c:ser>
        <c:ser>
          <c:idx val="3"/>
          <c:order val="3"/>
          <c:tx>
            <c:strRef>
              <c:f>Datenbank_WINFO!$I$3</c:f>
              <c:strCache>
                <c:ptCount val="1"/>
                <c:pt idx="0">
                  <c:v>Modul 4</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28-A5BD-4BBA-930B-A4A7616CE332}"/>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2A-A5BD-4BBA-930B-A4A7616CE332}"/>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2C-A5BD-4BBA-930B-A4A7616CE332}"/>
              </c:ext>
            </c:extLst>
          </c:dPt>
          <c:dLbls>
            <c:dLbl>
              <c:idx val="0"/>
              <c:layout/>
              <c:tx>
                <c:strRef>
                  <c:f>Datenbank_WINFO!$F$18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{E31CF3E7-C44E-4157-99D7-1D5F1BD1C077}</c15:txfldGUID>
                      <c15:f>Datenbank_WINFO!$F$18</c15:f>
                      <c15:dlblFieldTableCache>
                        <c:ptCount val="1"/>
                      </c15:dlblFieldTableCache>
                    </c15:dlblFTEntry>
                  </c15:dlblFieldTable>
                  <c15:showDataLabelsRange val="0"/>
                </c:ext>
                <c:ext xmlns:c16="http://schemas.microsoft.com/office/drawing/2014/chart" uri="{C3380CC4-5D6E-409C-BE32-E72D297353CC}">
                  <c16:uniqueId val="{0000002D-A5BD-4BBA-930B-A4A7616CE332}"/>
                </c:ext>
              </c:extLst>
            </c:dLbl>
            <c:dLbl>
              <c:idx val="1"/>
              <c:layout/>
              <c:tx>
                <c:strRef>
                  <c:f>Datenbank_WINFO!$G$18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{44E9945F-18E0-414E-800A-A9DC3015A25D}</c15:txfldGUID>
                      <c15:f>Datenbank_WINFO!$G$18</c15:f>
                      <c15:dlblFieldTableCache>
                        <c:ptCount val="1"/>
                      </c15:dlblFieldTableCache>
                    </c15:dlblFTEntry>
                  </c15:dlblFieldTable>
                  <c15:showDataLabelsRange val="0"/>
                </c:ext>
                <c:ext xmlns:c16="http://schemas.microsoft.com/office/drawing/2014/chart" uri="{C3380CC4-5D6E-409C-BE32-E72D297353CC}">
                  <c16:uniqueId val="{0000002E-A5BD-4BBA-930B-A4A7616CE332}"/>
                </c:ext>
              </c:extLst>
            </c:dLbl>
            <c:dLbl>
              <c:idx val="2"/>
              <c:layout/>
              <c:tx>
                <c:strRef>
                  <c:f>Datenbank_WINFO!$H$18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{5E941670-78A9-46F5-8C72-6B08CDED787C}</c15:txfldGUID>
                      <c15:f>Datenbank_WINFO!$H$18</c15:f>
                      <c15:dlblFieldTableCache>
                        <c:ptCount val="1"/>
                      </c15:dlblFieldTableCache>
                    </c15:dlblFTEntry>
                  </c15:dlblFieldTable>
                  <c15:showDataLabelsRange val="0"/>
                </c:ext>
                <c:ext xmlns:c16="http://schemas.microsoft.com/office/drawing/2014/chart" uri="{C3380CC4-5D6E-409C-BE32-E72D297353CC}">
                  <c16:uniqueId val="{0000002F-A5BD-4BBA-930B-A4A7616CE332}"/>
                </c:ext>
              </c:extLst>
            </c:dLbl>
            <c:dLbl>
              <c:idx val="3"/>
              <c:layout/>
              <c:tx>
                <c:strRef>
                  <c:f>Datenbank_WINFO!$I$18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{845F621C-B509-49EF-BD9D-883537266E79}</c15:txfldGUID>
                      <c15:f>Datenbank_WINFO!$I$18</c15:f>
                      <c15:dlblFieldTableCache>
                        <c:ptCount val="1"/>
                      </c15:dlblFieldTableCache>
                    </c15:dlblFTEntry>
                  </c15:dlblFieldTable>
                  <c15:showDataLabelsRange val="0"/>
                </c:ext>
                <c:ext xmlns:c16="http://schemas.microsoft.com/office/drawing/2014/chart" uri="{C3380CC4-5D6E-409C-BE32-E72D297353CC}">
                  <c16:uniqueId val="{00000030-A5BD-4BBA-930B-A4A7616CE332}"/>
                </c:ext>
              </c:extLst>
            </c:dLbl>
            <c:dLbl>
              <c:idx val="4"/>
              <c:layout/>
              <c:tx>
                <c:strRef>
                  <c:f>Datenbank_WINFO!$J$18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{39A4BE6D-2EDB-4B5A-8B8A-FFC70EE9FFF7}</c15:txfldGUID>
                      <c15:f>Datenbank_WINFO!$J$18</c15:f>
                      <c15:dlblFieldTableCache>
                        <c:ptCount val="1"/>
                      </c15:dlblFieldTableCache>
                    </c15:dlblFTEntry>
                  </c15:dlblFieldTable>
                  <c15:showDataLabelsRange val="0"/>
                </c:ext>
                <c:ext xmlns:c16="http://schemas.microsoft.com/office/drawing/2014/chart" uri="{C3380CC4-5D6E-409C-BE32-E72D297353CC}">
                  <c16:uniqueId val="{00000031-A5BD-4BBA-930B-A4A7616CE332}"/>
                </c:ext>
              </c:extLst>
            </c:dLbl>
            <c:dLbl>
              <c:idx val="5"/>
              <c:layout/>
              <c:tx>
                <c:strRef>
                  <c:f>Datenbank_WINFO!$K$18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{ED868DA3-9B64-4CEA-A3B0-BFC96756FA5E}</c15:txfldGUID>
                      <c15:f>Datenbank_WINFO!$K$18</c15:f>
                      <c15:dlblFieldTableCache>
                        <c:ptCount val="1"/>
                      </c15:dlblFieldTableCache>
                    </c15:dlblFTEntry>
                  </c15:dlblFieldTable>
                  <c15:showDataLabelsRange val="0"/>
                </c:ext>
                <c:ext xmlns:c16="http://schemas.microsoft.com/office/drawing/2014/chart" uri="{C3380CC4-5D6E-409C-BE32-E72D297353CC}">
                  <c16:uniqueId val="{00000032-A5BD-4BBA-930B-A4A7616CE332}"/>
                </c:ext>
              </c:extLst>
            </c:dLbl>
            <c:dLbl>
              <c:idx val="6"/>
              <c:layout/>
              <c:tx>
                <c:strRef>
                  <c:f>Datenbank_WINFO!$L$18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{8F432749-0980-4F74-831C-6B4C3E91A71A}</c15:txfldGUID>
                      <c15:f>Datenbank_WINFO!$L$18</c15:f>
                      <c15:dlblFieldTableCache>
                        <c:ptCount val="1"/>
                      </c15:dlblFieldTableCache>
                    </c15:dlblFTEntry>
                  </c15:dlblFieldTable>
                  <c15:showDataLabelsRange val="0"/>
                </c:ext>
                <c:ext xmlns:c16="http://schemas.microsoft.com/office/drawing/2014/chart" uri="{C3380CC4-5D6E-409C-BE32-E72D297353CC}">
                  <c16:uniqueId val="{00000028-A5BD-4BBA-930B-A4A7616CE332}"/>
                </c:ext>
              </c:extLst>
            </c:dLbl>
            <c:dLbl>
              <c:idx val="7"/>
              <c:layout/>
              <c:tx>
                <c:strRef>
                  <c:f>Datenbank_WINFO!$M$18</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{1240AB02-3650-4C74-89C5-3931ABACF593}</c15:txfldGUID>
                      <c15:f>Datenbank_WINFO!$M$18</c15:f>
                      <c15:dlblFieldTableCache>
                        <c:ptCount val="1"/>
                      </c15:dlblFieldTableCache>
                    </c15:dlblFTEntry>
                  </c15:dlblFieldTable>
                  <c15:showDataLabelsRange val="0"/>
                </c:ext>
                <c:ext xmlns:c16="http://schemas.microsoft.com/office/drawing/2014/chart" uri="{C3380CC4-5D6E-409C-BE32-E72D297353CC}">
                  <c16:uniqueId val="{0000002A-A5BD-4BBA-930B-A4A7616CE332}"/>
                </c:ext>
              </c:extLst>
            </c:dLbl>
            <c:dLbl>
              <c:idx val="8"/>
              <c:layout/>
              <c:tx>
                <c:strRef>
                  <c:f>Datenbank_WINFO!$N$18</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{E3A8FC32-9D9A-429B-83AF-CE2451365CB5}</c15:txfldGUID>
                      <c15:f>Datenbank_WINFO!$N$18</c15:f>
                      <c15:dlblFieldTableCache>
                        <c:ptCount val="1"/>
                      </c15:dlblFieldTableCache>
                    </c15:dlblFTEntry>
                  </c15:dlblFieldTable>
                  <c15:showDataLabelsRange val="0"/>
                </c:ext>
                <c:ext xmlns:c16="http://schemas.microsoft.com/office/drawing/2014/chart" uri="{C3380CC4-5D6E-409C-BE32-E72D297353CC}">
                  <c16:uniqueId val="{0000002C-A5BD-4BBA-930B-A4A7616CE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Datenbank_WINFO!$E$4:$E$12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Datenbank_WINFO!$I$4:$I$12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33-A5BD-4BBA-930B-A4A7616CE332}"/>
            </c:ext>
          </c:extLst>
        </c:ser>
        <c:ser>
          <c:idx val="4"/>
          <c:order val="4"/>
          <c:tx>
            <c:strRef>
              <c:f>Datenbank_WINFO!$J$3</c:f>
              <c:strCache>
                <c:ptCount val="1"/>
                <c:pt idx="0">
                  <c:v>Modul 5</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35-A5BD-4BBA-930B-A4A7616CE332}"/>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37-A5BD-4BBA-930B-A4A7616CE332}"/>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39-A5BD-4BBA-930B-A4A7616CE332}"/>
              </c:ext>
            </c:extLst>
          </c:dPt>
          <c:dLbls>
            <c:dLbl>
              <c:idx val="0"/>
              <c:layout/>
              <c:tx>
                <c:strRef>
                  <c:f>Datenbank_WINFO!$F$19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{6B8D455E-918B-4BA0-9F18-E2165FF9B70D}</c15:txfldGUID>
                      <c15:f>Datenbank_WINFO!$F$19</c15:f>
                      <c15:dlblFieldTableCache>
                        <c:ptCount val="1"/>
                      </c15:dlblFieldTableCache>
                    </c15:dlblFTEntry>
                  </c15:dlblFieldTable>
                  <c15:showDataLabelsRange val="0"/>
                </c:ext>
                <c:ext xmlns:c16="http://schemas.microsoft.com/office/drawing/2014/chart" uri="{C3380CC4-5D6E-409C-BE32-E72D297353CC}">
                  <c16:uniqueId val="{0000003A-A5BD-4BBA-930B-A4A7616CE332}"/>
                </c:ext>
              </c:extLst>
            </c:dLbl>
            <c:dLbl>
              <c:idx val="1"/>
              <c:layout/>
              <c:tx>
                <c:strRef>
                  <c:f>Datenbank_WINFO!$G$19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{B61696CE-7296-4259-AA45-7E4205737885}</c15:txfldGUID>
                      <c15:f>Datenbank_WINFO!$G$19</c15:f>
                      <c15:dlblFieldTableCache>
                        <c:ptCount val="1"/>
                      </c15:dlblFieldTableCache>
                    </c15:dlblFTEntry>
                  </c15:dlblFieldTable>
                  <c15:showDataLabelsRange val="0"/>
                </c:ext>
                <c:ext xmlns:c16="http://schemas.microsoft.com/office/drawing/2014/chart" uri="{C3380CC4-5D6E-409C-BE32-E72D297353CC}">
                  <c16:uniqueId val="{0000003B-A5BD-4BBA-930B-A4A7616CE332}"/>
                </c:ext>
              </c:extLst>
            </c:dLbl>
            <c:dLbl>
              <c:idx val="2"/>
              <c:layout/>
              <c:tx>
                <c:strRef>
                  <c:f>Datenbank_WINFO!$H$19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{D9B46D38-0E73-4A0E-B75E-6118B6168B71}</c15:txfldGUID>
                      <c15:f>Datenbank_WINFO!$H$19</c15:f>
                      <c15:dlblFieldTableCache>
                        <c:ptCount val="1"/>
                      </c15:dlblFieldTableCache>
                    </c15:dlblFTEntry>
                  </c15:dlblFieldTable>
                  <c15:showDataLabelsRange val="0"/>
                </c:ext>
                <c:ext xmlns:c16="http://schemas.microsoft.com/office/drawing/2014/chart" uri="{C3380CC4-5D6E-409C-BE32-E72D297353CC}">
                  <c16:uniqueId val="{0000003C-A5BD-4BBA-930B-A4A7616CE332}"/>
                </c:ext>
              </c:extLst>
            </c:dLbl>
            <c:dLbl>
              <c:idx val="3"/>
              <c:layout/>
              <c:tx>
                <c:strRef>
                  <c:f>Datenbank_WINFO!$I$19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{9DA6B61B-EF12-4C29-90FA-5F85C94620A1}</c15:txfldGUID>
                      <c15:f>Datenbank_WINFO!$I$19</c15:f>
                      <c15:dlblFieldTableCache>
                        <c:ptCount val="1"/>
                      </c15:dlblFieldTableCache>
                    </c15:dlblFTEntry>
                  </c15:dlblFieldTable>
                  <c15:showDataLabelsRange val="0"/>
                </c:ext>
                <c:ext xmlns:c16="http://schemas.microsoft.com/office/drawing/2014/chart" uri="{C3380CC4-5D6E-409C-BE32-E72D297353CC}">
                  <c16:uniqueId val="{0000003D-A5BD-4BBA-930B-A4A7616CE332}"/>
                </c:ext>
              </c:extLst>
            </c:dLbl>
            <c:dLbl>
              <c:idx val="4"/>
              <c:layout/>
              <c:tx>
                <c:strRef>
                  <c:f>Datenbank_WINFO!$J$19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{31058FD5-C051-4545-BAC0-E56D4DC6F366}</c15:txfldGUID>
                      <c15:f>Datenbank_WINFO!$J$19</c15:f>
                      <c15:dlblFieldTableCache>
                        <c:ptCount val="1"/>
                      </c15:dlblFieldTableCache>
                    </c15:dlblFTEntry>
                  </c15:dlblFieldTable>
                  <c15:showDataLabelsRange val="0"/>
                </c:ext>
                <c:ext xmlns:c16="http://schemas.microsoft.com/office/drawing/2014/chart" uri="{C3380CC4-5D6E-409C-BE32-E72D297353CC}">
                  <c16:uniqueId val="{0000003E-A5BD-4BBA-930B-A4A7616CE332}"/>
                </c:ext>
              </c:extLst>
            </c:dLbl>
            <c:dLbl>
              <c:idx val="5"/>
              <c:layout/>
              <c:tx>
                <c:strRef>
                  <c:f>Datenbank_WINFO!$K$19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{0AFD724A-1CED-480C-BA3A-BF0BD0D37483}</c15:txfldGUID>
                      <c15:f>Datenbank_WINFO!$K$19</c15:f>
                      <c15:dlblFieldTableCache>
                        <c:ptCount val="1"/>
                      </c15:dlblFieldTableCache>
                    </c15:dlblFTEntry>
                  </c15:dlblFieldTable>
                  <c15:showDataLabelsRange val="0"/>
                </c:ext>
                <c:ext xmlns:c16="http://schemas.microsoft.com/office/drawing/2014/chart" uri="{C3380CC4-5D6E-409C-BE32-E72D297353CC}">
                  <c16:uniqueId val="{0000003F-A5BD-4BBA-930B-A4A7616CE332}"/>
                </c:ext>
              </c:extLst>
            </c:dLbl>
            <c:dLbl>
              <c:idx val="6"/>
              <c:layout/>
              <c:tx>
                <c:strRef>
                  <c:f>Datenbank_WINFO!$L$19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{09BDE343-FB04-471D-8CC0-09F45714288D}</c15:txfldGUID>
                      <c15:f>Datenbank_WINFO!$L$19</c15:f>
                      <c15:dlblFieldTableCache>
                        <c:ptCount val="1"/>
                      </c15:dlblFieldTableCache>
                    </c15:dlblFTEntry>
                  </c15:dlblFieldTable>
                  <c15:showDataLabelsRange val="0"/>
                </c:ext>
                <c:ext xmlns:c16="http://schemas.microsoft.com/office/drawing/2014/chart" uri="{C3380CC4-5D6E-409C-BE32-E72D297353CC}">
                  <c16:uniqueId val="{00000035-A5BD-4BBA-930B-A4A7616CE332}"/>
                </c:ext>
              </c:extLst>
            </c:dLbl>
            <c:dLbl>
              <c:idx val="7"/>
              <c:layout/>
              <c:tx>
                <c:strRef>
                  <c:f>Datenbank_WINFO!$M$19</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{FB7789F7-8625-455F-83B1-2C8BD37CA3D5}</c15:txfldGUID>
                      <c15:f>Datenbank_WINFO!$M$19</c15:f>
                      <c15:dlblFieldTableCache>
                        <c:ptCount val="1"/>
                      </c15:dlblFieldTableCache>
                    </c15:dlblFTEntry>
                  </c15:dlblFieldTable>
                  <c15:showDataLabelsRange val="0"/>
                </c:ext>
                <c:ext xmlns:c16="http://schemas.microsoft.com/office/drawing/2014/chart" uri="{C3380CC4-5D6E-409C-BE32-E72D297353CC}">
                  <c16:uniqueId val="{00000037-A5BD-4BBA-930B-A4A7616CE332}"/>
                </c:ext>
              </c:extLst>
            </c:dLbl>
            <c:dLbl>
              <c:idx val="8"/>
              <c:layout/>
              <c:tx>
                <c:strRef>
                  <c:f>Datenbank_WINFO!$N$19</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{46889161-37D4-48E9-B135-8B12F3156CC2}</c15:txfldGUID>
                      <c15:f>Datenbank_WINFO!$N$19</c15:f>
                      <c15:dlblFieldTableCache>
                        <c:ptCount val="1"/>
                      </c15:dlblFieldTableCache>
                    </c15:dlblFTEntry>
                  </c15:dlblFieldTable>
                  <c15:showDataLabelsRange val="0"/>
                </c:ext>
                <c:ext xmlns:c16="http://schemas.microsoft.com/office/drawing/2014/chart" uri="{C3380CC4-5D6E-409C-BE32-E72D297353CC}">
                  <c16:uniqueId val="{00000039-A5BD-4BBA-930B-A4A7616CE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Datenbank_WINFO!$E$4:$E$12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Datenbank_WINFO!$J$4:$J$12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0-A5BD-4BBA-930B-A4A7616CE332}"/>
            </c:ext>
          </c:extLst>
        </c:ser>
        <c:ser>
          <c:idx val="6"/>
          <c:order val="5"/>
          <c:tx>
            <c:strRef>
              <c:f>Datenbank_WINFO!$K$3</c:f>
              <c:strCache>
                <c:ptCount val="1"/>
                <c:pt idx="0">
                  <c:v>Modul 6</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42-A5BD-4BBA-930B-A4A7616CE332}"/>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44-A5BD-4BBA-930B-A4A7616CE332}"/>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46-A5BD-4BBA-930B-A4A7616CE332}"/>
              </c:ext>
            </c:extLst>
          </c:dPt>
          <c:dLbls>
            <c:dLbl>
              <c:idx val="0"/>
              <c:layout/>
              <c:tx>
                <c:strRef>
                  <c:f>Datenbank_WINFO!$F$20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{6FF62602-F301-41BE-9127-273805850AC3}</c15:txfldGUID>
                      <c15:f>Datenbank_WINFO!$F$20</c15:f>
                      <c15:dlblFieldTableCache>
                        <c:ptCount val="1"/>
                      </c15:dlblFieldTableCache>
                    </c15:dlblFTEntry>
                  </c15:dlblFieldTable>
                  <c15:showDataLabelsRange val="0"/>
                </c:ext>
                <c:ext xmlns:c16="http://schemas.microsoft.com/office/drawing/2014/chart" uri="{C3380CC4-5D6E-409C-BE32-E72D297353CC}">
                  <c16:uniqueId val="{00000047-A5BD-4BBA-930B-A4A7616CE332}"/>
                </c:ext>
              </c:extLst>
            </c:dLbl>
            <c:dLbl>
              <c:idx val="1"/>
              <c:layout/>
              <c:tx>
                <c:strRef>
                  <c:f>Datenbank_WINFO!$G$20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{1AC1DD3A-B47E-4675-88EC-C1FC1803948C}</c15:txfldGUID>
                      <c15:f>Datenbank_WINFO!$G$20</c15:f>
                      <c15:dlblFieldTableCache>
                        <c:ptCount val="1"/>
                      </c15:dlblFieldTableCache>
                    </c15:dlblFTEntry>
                  </c15:dlblFieldTable>
                  <c15:showDataLabelsRange val="0"/>
                </c:ext>
                <c:ext xmlns:c16="http://schemas.microsoft.com/office/drawing/2014/chart" uri="{C3380CC4-5D6E-409C-BE32-E72D297353CC}">
                  <c16:uniqueId val="{00000048-A5BD-4BBA-930B-A4A7616CE332}"/>
                </c:ext>
              </c:extLst>
            </c:dLbl>
            <c:dLbl>
              <c:idx val="2"/>
              <c:layout/>
              <c:tx>
                <c:strRef>
                  <c:f>Datenbank_WINFO!$H$20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{549AEDDE-8FE4-4E3F-8859-62864A592D46}</c15:txfldGUID>
                      <c15:f>Datenbank_WINFO!$H$20</c15:f>
                      <c15:dlblFieldTableCache>
                        <c:ptCount val="1"/>
                      </c15:dlblFieldTableCache>
                    </c15:dlblFTEntry>
                  </c15:dlblFieldTable>
                  <c15:showDataLabelsRange val="0"/>
                </c:ext>
                <c:ext xmlns:c16="http://schemas.microsoft.com/office/drawing/2014/chart" uri="{C3380CC4-5D6E-409C-BE32-E72D297353CC}">
                  <c16:uniqueId val="{00000049-A5BD-4BBA-930B-A4A7616CE332}"/>
                </c:ext>
              </c:extLst>
            </c:dLbl>
            <c:dLbl>
              <c:idx val="3"/>
              <c:layout/>
              <c:tx>
                <c:strRef>
                  <c:f>Datenbank_WINFO!$I$20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{998C8CF1-2F1E-415A-BA4A-73C88B6F494F}</c15:txfldGUID>
                      <c15:f>Datenbank_WINFO!$I$20</c15:f>
                      <c15:dlblFieldTableCache>
                        <c:ptCount val="1"/>
                      </c15:dlblFieldTableCache>
                    </c15:dlblFTEntry>
                  </c15:dlblFieldTable>
                  <c15:showDataLabelsRange val="0"/>
                </c:ext>
                <c:ext xmlns:c16="http://schemas.microsoft.com/office/drawing/2014/chart" uri="{C3380CC4-5D6E-409C-BE32-E72D297353CC}">
                  <c16:uniqueId val="{0000004A-A5BD-4BBA-930B-A4A7616CE332}"/>
                </c:ext>
              </c:extLst>
            </c:dLbl>
            <c:dLbl>
              <c:idx val="4"/>
              <c:layout/>
              <c:tx>
                <c:strRef>
                  <c:f>Datenbank_WINFO!$J$20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{CAD118F4-49C5-4989-BDCE-C745BD95C4DA}</c15:txfldGUID>
                      <c15:f>Datenbank_WINFO!$J$20</c15:f>
                      <c15:dlblFieldTableCache>
                        <c:ptCount val="1"/>
                      </c15:dlblFieldTableCache>
                    </c15:dlblFTEntry>
                  </c15:dlblFieldTable>
                  <c15:showDataLabelsRange val="0"/>
                </c:ext>
                <c:ext xmlns:c16="http://schemas.microsoft.com/office/drawing/2014/chart" uri="{C3380CC4-5D6E-409C-BE32-E72D297353CC}">
                  <c16:uniqueId val="{0000004B-A5BD-4BBA-930B-A4A7616CE332}"/>
                </c:ext>
              </c:extLst>
            </c:dLbl>
            <c:dLbl>
              <c:idx val="5"/>
              <c:layout/>
              <c:tx>
                <c:strRef>
                  <c:f>Datenbank_WINFO!$K$20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{626417C6-0BC7-43CE-B813-2EAE893DDE0A}</c15:txfldGUID>
                      <c15:f>Datenbank_WINFO!$K$20</c15:f>
                      <c15:dlblFieldTableCache>
                        <c:ptCount val="1"/>
                      </c15:dlblFieldTableCache>
                    </c15:dlblFTEntry>
                  </c15:dlblFieldTable>
                  <c15:showDataLabelsRange val="0"/>
                </c:ext>
                <c:ext xmlns:c16="http://schemas.microsoft.com/office/drawing/2014/chart" uri="{C3380CC4-5D6E-409C-BE32-E72D297353CC}">
                  <c16:uniqueId val="{0000004C-A5BD-4BBA-930B-A4A7616CE332}"/>
                </c:ext>
              </c:extLst>
            </c:dLbl>
            <c:dLbl>
              <c:idx val="6"/>
              <c:layout/>
              <c:tx>
                <c:strRef>
                  <c:f>Datenbank_WINFO!$L$20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{C01A52E3-7164-4718-82DE-2AC8F8889155}</c15:txfldGUID>
                      <c15:f>Datenbank_WINFO!$L$20</c15:f>
                      <c15:dlblFieldTableCache>
                        <c:ptCount val="1"/>
                      </c15:dlblFieldTableCache>
                    </c15:dlblFTEntry>
                  </c15:dlblFieldTable>
                  <c15:showDataLabelsRange val="0"/>
                </c:ext>
                <c:ext xmlns:c16="http://schemas.microsoft.com/office/drawing/2014/chart" uri="{C3380CC4-5D6E-409C-BE32-E72D297353CC}">
                  <c16:uniqueId val="{00000042-A5BD-4BBA-930B-A4A7616CE332}"/>
                </c:ext>
              </c:extLst>
            </c:dLbl>
            <c:dLbl>
              <c:idx val="7"/>
              <c:layout/>
              <c:tx>
                <c:strRef>
                  <c:f>Datenbank_WINFO!$M$20</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{84331ED7-52DC-4BD1-99BA-05C40FF167ED}</c15:txfldGUID>
                      <c15:f>Datenbank_WINFO!$M$20</c15:f>
                      <c15:dlblFieldTableCache>
                        <c:ptCount val="1"/>
                      </c15:dlblFieldTableCache>
                    </c15:dlblFTEntry>
                  </c15:dlblFieldTable>
                  <c15:showDataLabelsRange val="0"/>
                </c:ext>
                <c:ext xmlns:c16="http://schemas.microsoft.com/office/drawing/2014/chart" uri="{C3380CC4-5D6E-409C-BE32-E72D297353CC}">
                  <c16:uniqueId val="{00000044-A5BD-4BBA-930B-A4A7616CE332}"/>
                </c:ext>
              </c:extLst>
            </c:dLbl>
            <c:dLbl>
              <c:idx val="8"/>
              <c:layout/>
              <c:tx>
                <c:strRef>
                  <c:f>Datenbank_WINFO!$N$20</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{A3A70A10-F5FA-4588-ABD3-22B499845DCA}</c15:txfldGUID>
                      <c15:f>Datenbank_WINFO!$N$20</c15:f>
                      <c15:dlblFieldTableCache>
                        <c:ptCount val="1"/>
                      </c15:dlblFieldTableCache>
                    </c15:dlblFTEntry>
                  </c15:dlblFieldTable>
                  <c15:showDataLabelsRange val="0"/>
                </c:ext>
                <c:ext xmlns:c16="http://schemas.microsoft.com/office/drawing/2014/chart" uri="{C3380CC4-5D6E-409C-BE32-E72D297353CC}">
                  <c16:uniqueId val="{00000046-A5BD-4BBA-930B-A4A7616CE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Datenbank_WINFO!$E$4:$E$12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Datenbank_WINFO!$K$4:$K$12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D-A5BD-4BBA-930B-A4A7616CE332}"/>
            </c:ext>
          </c:extLst>
        </c:ser>
        <c:ser>
          <c:idx val="7"/>
          <c:order val="6"/>
          <c:tx>
            <c:strRef>
              <c:f>Datenbank_WINFO!$L$3</c:f>
              <c:strCache>
                <c:ptCount val="1"/>
                <c:pt idx="0">
                  <c:v>Modul 7</c:v>
                </c:pt>
              </c:strCache>
            </c:strRef>
          </c:tx>
          <c:spPr>
            <a:solidFill>
              <a:srgbClr val="00A595"/>
            </a:solidFill>
            <a:ln>
              <a:solidFill>
                <a:sysClr val="windowText" lastClr="000000"/>
              </a:solidFill>
            </a:ln>
            <a:effectLst/>
          </c:spPr>
          <c:invertIfNegative val="0"/>
          <c:dPt>
            <c:idx val="6"/>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4F-A5BD-4BBA-930B-A4A7616CE332}"/>
              </c:ext>
            </c:extLst>
          </c:dPt>
          <c:dPt>
            <c:idx val="7"/>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51-A5BD-4BBA-930B-A4A7616CE332}"/>
              </c:ext>
            </c:extLst>
          </c:dPt>
          <c:dPt>
            <c:idx val="8"/>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53-A5BD-4BBA-930B-A4A7616CE332}"/>
              </c:ext>
            </c:extLst>
          </c:dPt>
          <c:dLbls>
            <c:dLbl>
              <c:idx val="0"/>
              <c:layout/>
              <c:tx>
                <c:strRef>
                  <c:f>Datenbank_WINFO!$F$21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{2C3AC7BE-D6DE-4783-AD2B-CF664041F282}</c15:txfldGUID>
                      <c15:f>Datenbank_WINFO!$F$21</c15:f>
                      <c15:dlblFieldTableCache>
                        <c:ptCount val="1"/>
                      </c15:dlblFieldTableCache>
                    </c15:dlblFTEntry>
                  </c15:dlblFieldTable>
                  <c15:showDataLabelsRange val="0"/>
                </c:ext>
                <c:ext xmlns:c16="http://schemas.microsoft.com/office/drawing/2014/chart" uri="{C3380CC4-5D6E-409C-BE32-E72D297353CC}">
                  <c16:uniqueId val="{00000054-A5BD-4BBA-930B-A4A7616CE332}"/>
                </c:ext>
              </c:extLst>
            </c:dLbl>
            <c:dLbl>
              <c:idx val="1"/>
              <c:layout/>
              <c:tx>
                <c:strRef>
                  <c:f>Datenbank_WINFO!$G$21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{9A343023-3F72-4408-956A-5CEDD43033BB}</c15:txfldGUID>
                      <c15:f>Datenbank_WINFO!$G$21</c15:f>
                      <c15:dlblFieldTableCache>
                        <c:ptCount val="1"/>
                      </c15:dlblFieldTableCache>
                    </c15:dlblFTEntry>
                  </c15:dlblFieldTable>
                  <c15:showDataLabelsRange val="0"/>
                </c:ext>
                <c:ext xmlns:c16="http://schemas.microsoft.com/office/drawing/2014/chart" uri="{C3380CC4-5D6E-409C-BE32-E72D297353CC}">
                  <c16:uniqueId val="{00000055-A5BD-4BBA-930B-A4A7616CE332}"/>
                </c:ext>
              </c:extLst>
            </c:dLbl>
            <c:dLbl>
              <c:idx val="2"/>
              <c:layout/>
              <c:tx>
                <c:strRef>
                  <c:f>Datenbank_WINFO!$H$21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{4919CFB7-C652-48C6-B80C-6E954A841C08}</c15:txfldGUID>
                      <c15:f>Datenbank_WINFO!$H$21</c15:f>
                      <c15:dlblFieldTableCache>
                        <c:ptCount val="1"/>
                      </c15:dlblFieldTableCache>
                    </c15:dlblFTEntry>
                  </c15:dlblFieldTable>
                  <c15:showDataLabelsRange val="0"/>
                </c:ext>
                <c:ext xmlns:c16="http://schemas.microsoft.com/office/drawing/2014/chart" uri="{C3380CC4-5D6E-409C-BE32-E72D297353CC}">
                  <c16:uniqueId val="{00000056-A5BD-4BBA-930B-A4A7616CE332}"/>
                </c:ext>
              </c:extLst>
            </c:dLbl>
            <c:dLbl>
              <c:idx val="3"/>
              <c:layout/>
              <c:tx>
                <c:strRef>
                  <c:f>Datenbank_WINFO!$I$21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{50297585-8BFE-4E94-AEA5-28B36375DC07}</c15:txfldGUID>
                      <c15:f>Datenbank_WINFO!$I$21</c15:f>
                      <c15:dlblFieldTableCache>
                        <c:ptCount val="1"/>
                      </c15:dlblFieldTableCache>
                    </c15:dlblFTEntry>
                  </c15:dlblFieldTable>
                  <c15:showDataLabelsRange val="0"/>
                </c:ext>
                <c:ext xmlns:c16="http://schemas.microsoft.com/office/drawing/2014/chart" uri="{C3380CC4-5D6E-409C-BE32-E72D297353CC}">
                  <c16:uniqueId val="{00000057-A5BD-4BBA-930B-A4A7616CE332}"/>
                </c:ext>
              </c:extLst>
            </c:dLbl>
            <c:dLbl>
              <c:idx val="4"/>
              <c:layout/>
              <c:tx>
                <c:strRef>
                  <c:f>Datenbank_WINFO!$J$21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{A194C20B-EF42-44B6-9FB5-548A05C64AAB}</c15:txfldGUID>
                      <c15:f>Datenbank_WINFO!$J$21</c15:f>
                      <c15:dlblFieldTableCache>
                        <c:ptCount val="1"/>
                      </c15:dlblFieldTableCache>
                    </c15:dlblFTEntry>
                  </c15:dlblFieldTable>
                  <c15:showDataLabelsRange val="0"/>
                </c:ext>
                <c:ext xmlns:c16="http://schemas.microsoft.com/office/drawing/2014/chart" uri="{C3380CC4-5D6E-409C-BE32-E72D297353CC}">
                  <c16:uniqueId val="{00000058-A5BD-4BBA-930B-A4A7616CE332}"/>
                </c:ext>
              </c:extLst>
            </c:dLbl>
            <c:dLbl>
              <c:idx val="5"/>
              <c:layout/>
              <c:tx>
                <c:strRef>
                  <c:f>Datenbank_WINFO!$K$21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{0223E5D9-022F-41C1-BC7D-03E9FDE979B1}</c15:txfldGUID>
                      <c15:f>Datenbank_WINFO!$K$21</c15:f>
                      <c15:dlblFieldTableCache>
                        <c:ptCount val="1"/>
                      </c15:dlblFieldTableCache>
                    </c15:dlblFTEntry>
                  </c15:dlblFieldTable>
                  <c15:showDataLabelsRange val="0"/>
                </c:ext>
                <c:ext xmlns:c16="http://schemas.microsoft.com/office/drawing/2014/chart" uri="{C3380CC4-5D6E-409C-BE32-E72D297353CC}">
                  <c16:uniqueId val="{00000059-A5BD-4BBA-930B-A4A7616CE332}"/>
                </c:ext>
              </c:extLst>
            </c:dLbl>
            <c:dLbl>
              <c:idx val="6"/>
              <c:layout/>
              <c:tx>
                <c:strRef>
                  <c:f>Datenbank_WINFO!$L$21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{B294F57F-78D9-4501-8955-BD48322DD0BA}</c15:txfldGUID>
                      <c15:f>Datenbank_WINFO!$L$21</c15:f>
                      <c15:dlblFieldTableCache>
                        <c:ptCount val="1"/>
                      </c15:dlblFieldTableCache>
                    </c15:dlblFTEntry>
                  </c15:dlblFieldTable>
                  <c15:showDataLabelsRange val="0"/>
                </c:ext>
                <c:ext xmlns:c16="http://schemas.microsoft.com/office/drawing/2014/chart" uri="{C3380CC4-5D6E-409C-BE32-E72D297353CC}">
                  <c16:uniqueId val="{0000004F-A5BD-4BBA-930B-A4A7616CE332}"/>
                </c:ext>
              </c:extLst>
            </c:dLbl>
            <c:dLbl>
              <c:idx val="7"/>
              <c:layout/>
              <c:tx>
                <c:strRef>
                  <c:f>Datenbank_WINFO!$M$21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{92F31577-82C7-4E1E-92D1-D2410AA43B61}</c15:txfldGUID>
                      <c15:f>Datenbank_WINFO!$M$21</c15:f>
                      <c15:dlblFieldTableCache>
                        <c:ptCount val="1"/>
                      </c15:dlblFieldTableCache>
                    </c15:dlblFTEntry>
                  </c15:dlblFieldTable>
                  <c15:showDataLabelsRange val="0"/>
                </c:ext>
                <c:ext xmlns:c16="http://schemas.microsoft.com/office/drawing/2014/chart" uri="{C3380CC4-5D6E-409C-BE32-E72D297353CC}">
                  <c16:uniqueId val="{00000051-A5BD-4BBA-930B-A4A7616CE332}"/>
                </c:ext>
              </c:extLst>
            </c:dLbl>
            <c:dLbl>
              <c:idx val="8"/>
              <c:layout/>
              <c:tx>
                <c:strRef>
                  <c:f>Datenbank_WINFO!$N$21</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{2CE2391D-5670-45DF-AA7D-6DEE3BB09283}</c15:txfldGUID>
                      <c15:f>Datenbank_WINFO!$N$21</c15:f>
                      <c15:dlblFieldTableCache>
                        <c:ptCount val="1"/>
                      </c15:dlblFieldTableCache>
                    </c15:dlblFTEntry>
                  </c15:dlblFieldTable>
                  <c15:showDataLabelsRange val="0"/>
                </c:ext>
                <c:ext xmlns:c16="http://schemas.microsoft.com/office/drawing/2014/chart" uri="{C3380CC4-5D6E-409C-BE32-E72D297353CC}">
                  <c16:uniqueId val="{00000053-A5BD-4BBA-930B-A4A7616CE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Datenbank_WINFO!$E$4:$E$12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Datenbank_WINFO!$L$4:$L$12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5A-A5BD-4BBA-930B-A4A7616CE332}"/>
            </c:ext>
          </c:extLst>
        </c:ser>
        <c:ser>
          <c:idx val="8"/>
          <c:order val="7"/>
          <c:tx>
            <c:strRef>
              <c:f>Datenbank_WINFO!$M$3</c:f>
              <c:strCache>
                <c:ptCount val="1"/>
                <c:pt idx="0">
                  <c:v>Modul 8</c:v>
                </c:pt>
              </c:strCache>
            </c:strRef>
          </c:tx>
          <c:spPr>
            <a:solidFill>
              <a:srgbClr val="00A595"/>
            </a:solidFill>
            <a:ln>
              <a:solidFill>
                <a:sysClr val="windowText" lastClr="000000"/>
              </a:solidFill>
            </a:ln>
            <a:effectLst/>
          </c:spPr>
          <c:invertIfNegative val="0"/>
          <c:dPt>
            <c:idx val="6"/>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5C-A5BD-4BBA-930B-A4A7616CE332}"/>
              </c:ext>
            </c:extLst>
          </c:dPt>
          <c:dPt>
            <c:idx val="7"/>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5E-A5BD-4BBA-930B-A4A7616CE332}"/>
              </c:ext>
            </c:extLst>
          </c:dPt>
          <c:dPt>
            <c:idx val="8"/>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60-A5BD-4BBA-930B-A4A7616CE332}"/>
              </c:ext>
            </c:extLst>
          </c:dPt>
          <c:dLbls>
            <c:dLbl>
              <c:idx val="0"/>
              <c:layout/>
              <c:tx>
                <c:strRef>
                  <c:f>Datenbank_WINFO!$F$22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{AD7DD220-696A-4FD4-84CD-5404CDA142DF}</c15:txfldGUID>
                      <c15:f>Datenbank_WINFO!$F$22</c15:f>
                      <c15:dlblFieldTableCache>
                        <c:ptCount val="1"/>
                      </c15:dlblFieldTableCache>
                    </c15:dlblFTEntry>
                  </c15:dlblFieldTable>
                  <c15:showDataLabelsRange val="0"/>
                </c:ext>
                <c:ext xmlns:c16="http://schemas.microsoft.com/office/drawing/2014/chart" uri="{C3380CC4-5D6E-409C-BE32-E72D297353CC}">
                  <c16:uniqueId val="{00000061-A5BD-4BBA-930B-A4A7616CE332}"/>
                </c:ext>
              </c:extLst>
            </c:dLbl>
            <c:dLbl>
              <c:idx val="1"/>
              <c:layout/>
              <c:tx>
                <c:strRef>
                  <c:f>Datenbank_WINFO!$G$22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{D5A9DFB8-05CC-4C73-9185-09DB8E27DA01}</c15:txfldGUID>
                      <c15:f>Datenbank_WINFO!$G$22</c15:f>
                      <c15:dlblFieldTableCache>
                        <c:ptCount val="1"/>
                      </c15:dlblFieldTableCache>
                    </c15:dlblFTEntry>
                  </c15:dlblFieldTable>
                  <c15:showDataLabelsRange val="0"/>
                </c:ext>
                <c:ext xmlns:c16="http://schemas.microsoft.com/office/drawing/2014/chart" uri="{C3380CC4-5D6E-409C-BE32-E72D297353CC}">
                  <c16:uniqueId val="{00000062-A5BD-4BBA-930B-A4A7616CE332}"/>
                </c:ext>
              </c:extLst>
            </c:dLbl>
            <c:dLbl>
              <c:idx val="2"/>
              <c:layout/>
              <c:tx>
                <c:strRef>
                  <c:f>Datenbank_WINFO!$H$22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{B4AF8D53-B87E-4B8B-B306-4D299648291A}</c15:txfldGUID>
                      <c15:f>Datenbank_WINFO!$H$22</c15:f>
                      <c15:dlblFieldTableCache>
                        <c:ptCount val="1"/>
                      </c15:dlblFieldTableCache>
                    </c15:dlblFTEntry>
                  </c15:dlblFieldTable>
                  <c15:showDataLabelsRange val="0"/>
                </c:ext>
                <c:ext xmlns:c16="http://schemas.microsoft.com/office/drawing/2014/chart" uri="{C3380CC4-5D6E-409C-BE32-E72D297353CC}">
                  <c16:uniqueId val="{00000063-A5BD-4BBA-930B-A4A7616CE332}"/>
                </c:ext>
              </c:extLst>
            </c:dLbl>
            <c:dLbl>
              <c:idx val="3"/>
              <c:layout/>
              <c:tx>
                <c:strRef>
                  <c:f>Datenbank_WINFO!$I$22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{964D893C-16DB-4E53-B5C9-6017E8769C0D}</c15:txfldGUID>
                      <c15:f>Datenbank_WINFO!$I$22</c15:f>
                      <c15:dlblFieldTableCache>
                        <c:ptCount val="1"/>
                      </c15:dlblFieldTableCache>
                    </c15:dlblFTEntry>
                  </c15:dlblFieldTable>
                  <c15:showDataLabelsRange val="0"/>
                </c:ext>
                <c:ext xmlns:c16="http://schemas.microsoft.com/office/drawing/2014/chart" uri="{C3380CC4-5D6E-409C-BE32-E72D297353CC}">
                  <c16:uniqueId val="{00000064-A5BD-4BBA-930B-A4A7616CE332}"/>
                </c:ext>
              </c:extLst>
            </c:dLbl>
            <c:dLbl>
              <c:idx val="4"/>
              <c:layout/>
              <c:tx>
                <c:strRef>
                  <c:f>Datenbank_WINFO!$J$22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{CE9AEEDE-EAFB-49A4-BA17-D6019CC39B8E}</c15:txfldGUID>
                      <c15:f>Datenbank_WINFO!$J$22</c15:f>
                      <c15:dlblFieldTableCache>
                        <c:ptCount val="1"/>
                      </c15:dlblFieldTableCache>
                    </c15:dlblFTEntry>
                  </c15:dlblFieldTable>
                  <c15:showDataLabelsRange val="0"/>
                </c:ext>
                <c:ext xmlns:c16="http://schemas.microsoft.com/office/drawing/2014/chart" uri="{C3380CC4-5D6E-409C-BE32-E72D297353CC}">
                  <c16:uniqueId val="{00000065-A5BD-4BBA-930B-A4A7616CE332}"/>
                </c:ext>
              </c:extLst>
            </c:dLbl>
            <c:dLbl>
              <c:idx val="5"/>
              <c:layout/>
              <c:tx>
                <c:strRef>
                  <c:f>Datenbank_WINFO!$K$22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{8086B31D-1375-49AC-BF29-3230187A4E8A}</c15:txfldGUID>
                      <c15:f>Datenbank_WINFO!$K$22</c15:f>
                      <c15:dlblFieldTableCache>
                        <c:ptCount val="1"/>
                      </c15:dlblFieldTableCache>
                    </c15:dlblFTEntry>
                  </c15:dlblFieldTable>
                  <c15:showDataLabelsRange val="0"/>
                </c:ext>
                <c:ext xmlns:c16="http://schemas.microsoft.com/office/drawing/2014/chart" uri="{C3380CC4-5D6E-409C-BE32-E72D297353CC}">
                  <c16:uniqueId val="{00000066-A5BD-4BBA-930B-A4A7616CE332}"/>
                </c:ext>
              </c:extLst>
            </c:dLbl>
            <c:dLbl>
              <c:idx val="6"/>
              <c:layout/>
              <c:tx>
                <c:strRef>
                  <c:f>Datenbank_WINFO!$L$22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{5A73E91B-72AE-4BAA-AAEB-828471A96884}</c15:txfldGUID>
                      <c15:f>Datenbank_WINFO!$L$22</c15:f>
                      <c15:dlblFieldTableCache>
                        <c:ptCount val="1"/>
                      </c15:dlblFieldTableCache>
                    </c15:dlblFTEntry>
                  </c15:dlblFieldTable>
                  <c15:showDataLabelsRange val="0"/>
                </c:ext>
                <c:ext xmlns:c16="http://schemas.microsoft.com/office/drawing/2014/chart" uri="{C3380CC4-5D6E-409C-BE32-E72D297353CC}">
                  <c16:uniqueId val="{0000005C-A5BD-4BBA-930B-A4A7616CE332}"/>
                </c:ext>
              </c:extLst>
            </c:dLbl>
            <c:dLbl>
              <c:idx val="7"/>
              <c:layout/>
              <c:tx>
                <c:strRef>
                  <c:f>Datenbank_WINFO!$M$22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{DC74A7D2-CE03-4891-812C-3C1BF5C038D0}</c15:txfldGUID>
                      <c15:f>Datenbank_WINFO!$M$22</c15:f>
                      <c15:dlblFieldTableCache>
                        <c:ptCount val="1"/>
                      </c15:dlblFieldTableCache>
                    </c15:dlblFTEntry>
                  </c15:dlblFieldTable>
                  <c15:showDataLabelsRange val="0"/>
                </c:ext>
                <c:ext xmlns:c16="http://schemas.microsoft.com/office/drawing/2014/chart" uri="{C3380CC4-5D6E-409C-BE32-E72D297353CC}">
                  <c16:uniqueId val="{0000005E-A5BD-4BBA-930B-A4A7616CE332}"/>
                </c:ext>
              </c:extLst>
            </c:dLbl>
            <c:dLbl>
              <c:idx val="8"/>
              <c:layout/>
              <c:tx>
                <c:strRef>
                  <c:f>Datenbank_WINFO!$N$22</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{B4A086D0-A7FB-45FC-BE82-EE795A032D24}</c15:txfldGUID>
                      <c15:f>Datenbank_WINFO!$N$22</c15:f>
                      <c15:dlblFieldTableCache>
                        <c:ptCount val="1"/>
                      </c15:dlblFieldTableCache>
                    </c15:dlblFTEntry>
                  </c15:dlblFieldTable>
                  <c15:showDataLabelsRange val="0"/>
                </c:ext>
                <c:ext xmlns:c16="http://schemas.microsoft.com/office/drawing/2014/chart" uri="{C3380CC4-5D6E-409C-BE32-E72D297353CC}">
                  <c16:uniqueId val="{00000060-A5BD-4BBA-930B-A4A7616CE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Datenbank_WINFO!$E$4:$E$12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Datenbank_WINFO!$M$4:$M$12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67-A5BD-4BBA-930B-A4A7616CE332}"/>
            </c:ext>
          </c:extLst>
        </c:ser>
        <c:ser>
          <c:idx val="5"/>
          <c:order val="8"/>
          <c:tx>
            <c:strRef>
              <c:f>Datenbank_WINFO!$N$3</c:f>
              <c:strCache>
                <c:ptCount val="1"/>
                <c:pt idx="0">
                  <c:v>Modul 9</c:v>
                </c:pt>
              </c:strCache>
            </c:strRef>
          </c:tx>
          <c:spPr>
            <a:solidFill>
              <a:srgbClr val="00A595"/>
            </a:solidFill>
            <a:ln>
              <a:solidFill>
                <a:sysClr val="windowText" lastClr="000000"/>
              </a:solidFill>
            </a:ln>
            <a:effectLst/>
          </c:spPr>
          <c:invertIfNegative val="0"/>
          <c:dPt>
            <c:idx val="6"/>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69-A5BD-4BBA-930B-A4A7616CE332}"/>
              </c:ext>
            </c:extLst>
          </c:dPt>
          <c:dPt>
            <c:idx val="7"/>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6B-A5BD-4BBA-930B-A4A7616CE332}"/>
              </c:ext>
            </c:extLst>
          </c:dPt>
          <c:dPt>
            <c:idx val="8"/>
            <c:invertIfNegative val="0"/>
            <c:bubble3D val="0"/>
            <c:spPr>
              <a:solidFill>
                <a:schemeClr val="accent1">
                  <a:lumMod val="75000"/>
                </a:schemeClr>
              </a:solidFill>
              <a:ln>
                <a:solidFill>
                  <a:sysClr val="windowText" lastClr="000000"/>
                </a:solidFill>
              </a:ln>
              <a:effectLst/>
            </c:spPr>
            <c:extLst>
              <c:ext xmlns:c16="http://schemas.microsoft.com/office/drawing/2014/chart" uri="{C3380CC4-5D6E-409C-BE32-E72D297353CC}">
                <c16:uniqueId val="{0000006D-A5BD-4BBA-930B-A4A7616CE332}"/>
              </c:ext>
            </c:extLst>
          </c:dPt>
          <c:dLbls>
            <c:dLbl>
              <c:idx val="0"/>
              <c:layout/>
              <c:tx>
                <c:strRef>
                  <c:f>Datenbank_WINFO!$F$23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{03A03F4D-A9B1-47CA-AE2B-9A460FF438B5}</c15:txfldGUID>
                      <c15:f>Datenbank_WINFO!$F$23</c15:f>
                      <c15:dlblFieldTableCache>
                        <c:ptCount val="1"/>
                      </c15:dlblFieldTableCache>
                    </c15:dlblFTEntry>
                  </c15:dlblFieldTable>
                  <c15:showDataLabelsRange val="0"/>
                </c:ext>
                <c:ext xmlns:c16="http://schemas.microsoft.com/office/drawing/2014/chart" uri="{C3380CC4-5D6E-409C-BE32-E72D297353CC}">
                  <c16:uniqueId val="{0000006E-A5BD-4BBA-930B-A4A7616CE332}"/>
                </c:ext>
              </c:extLst>
            </c:dLbl>
            <c:dLbl>
              <c:idx val="1"/>
              <c:layout/>
              <c:tx>
                <c:strRef>
                  <c:f>Datenbank_WINFO!$G$23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{3BE8EA17-46C3-4086-8EC7-E18A32320DCB}</c15:txfldGUID>
                      <c15:f>Datenbank_WINFO!$G$23</c15:f>
                      <c15:dlblFieldTableCache>
                        <c:ptCount val="1"/>
                      </c15:dlblFieldTableCache>
                    </c15:dlblFTEntry>
                  </c15:dlblFieldTable>
                  <c15:showDataLabelsRange val="0"/>
                </c:ext>
                <c:ext xmlns:c16="http://schemas.microsoft.com/office/drawing/2014/chart" uri="{C3380CC4-5D6E-409C-BE32-E72D297353CC}">
                  <c16:uniqueId val="{0000006F-A5BD-4BBA-930B-A4A7616CE332}"/>
                </c:ext>
              </c:extLst>
            </c:dLbl>
            <c:dLbl>
              <c:idx val="2"/>
              <c:layout/>
              <c:tx>
                <c:strRef>
                  <c:f>Datenbank_WINFO!$H$23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{BA1968DC-22B1-4BF7-8774-544A0D71987D}</c15:txfldGUID>
                      <c15:f>Datenbank_WINFO!$H$23</c15:f>
                      <c15:dlblFieldTableCache>
                        <c:ptCount val="1"/>
                      </c15:dlblFieldTableCache>
                    </c15:dlblFTEntry>
                  </c15:dlblFieldTable>
                  <c15:showDataLabelsRange val="0"/>
                </c:ext>
                <c:ext xmlns:c16="http://schemas.microsoft.com/office/drawing/2014/chart" uri="{C3380CC4-5D6E-409C-BE32-E72D297353CC}">
                  <c16:uniqueId val="{00000070-A5BD-4BBA-930B-A4A7616CE332}"/>
                </c:ext>
              </c:extLst>
            </c:dLbl>
            <c:dLbl>
              <c:idx val="3"/>
              <c:layout/>
              <c:tx>
                <c:strRef>
                  <c:f>Datenbank_WINFO!$I$23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{0A6FC6B8-A4E6-4977-98EC-FB5C7AF4B902}</c15:txfldGUID>
                      <c15:f>Datenbank_WINFO!$I$23</c15:f>
                      <c15:dlblFieldTableCache>
                        <c:ptCount val="1"/>
                      </c15:dlblFieldTableCache>
                    </c15:dlblFTEntry>
                  </c15:dlblFieldTable>
                  <c15:showDataLabelsRange val="0"/>
                </c:ext>
                <c:ext xmlns:c16="http://schemas.microsoft.com/office/drawing/2014/chart" uri="{C3380CC4-5D6E-409C-BE32-E72D297353CC}">
                  <c16:uniqueId val="{00000071-A5BD-4BBA-930B-A4A7616CE332}"/>
                </c:ext>
              </c:extLst>
            </c:dLbl>
            <c:dLbl>
              <c:idx val="4"/>
              <c:layout/>
              <c:tx>
                <c:strRef>
                  <c:f>Datenbank_WINFO!$J$23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{817006FC-6FDD-496E-92B5-0780DB50A300}</c15:txfldGUID>
                      <c15:f>Datenbank_WINFO!$J$23</c15:f>
                      <c15:dlblFieldTableCache>
                        <c:ptCount val="1"/>
                      </c15:dlblFieldTableCache>
                    </c15:dlblFTEntry>
                  </c15:dlblFieldTable>
                  <c15:showDataLabelsRange val="0"/>
                </c:ext>
                <c:ext xmlns:c16="http://schemas.microsoft.com/office/drawing/2014/chart" uri="{C3380CC4-5D6E-409C-BE32-E72D297353CC}">
                  <c16:uniqueId val="{00000072-A5BD-4BBA-930B-A4A7616CE332}"/>
                </c:ext>
              </c:extLst>
            </c:dLbl>
            <c:dLbl>
              <c:idx val="5"/>
              <c:layout/>
              <c:tx>
                <c:strRef>
                  <c:f>Datenbank_WINFO!$K$23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{D6103367-0149-4A6E-873A-5105AF865318}</c15:txfldGUID>
                      <c15:f>Datenbank_WINFO!$K$23</c15:f>
                      <c15:dlblFieldTableCache>
                        <c:ptCount val="1"/>
                      </c15:dlblFieldTableCache>
                    </c15:dlblFTEntry>
                  </c15:dlblFieldTable>
                  <c15:showDataLabelsRange val="0"/>
                </c:ext>
                <c:ext xmlns:c16="http://schemas.microsoft.com/office/drawing/2014/chart" uri="{C3380CC4-5D6E-409C-BE32-E72D297353CC}">
                  <c16:uniqueId val="{00000073-A5BD-4BBA-930B-A4A7616CE332}"/>
                </c:ext>
              </c:extLst>
            </c:dLbl>
            <c:dLbl>
              <c:idx val="6"/>
              <c:layout/>
              <c:tx>
                <c:strRef>
                  <c:f>Datenbank_WINFO!$L$23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{C59D0618-E73B-4DA1-82A4-96CA9AB162CC}</c15:txfldGUID>
                      <c15:f>Datenbank_WINFO!$L$23</c15:f>
                      <c15:dlblFieldTableCache>
                        <c:ptCount val="1"/>
                      </c15:dlblFieldTableCache>
                    </c15:dlblFTEntry>
                  </c15:dlblFieldTable>
                  <c15:showDataLabelsRange val="0"/>
                </c:ext>
                <c:ext xmlns:c16="http://schemas.microsoft.com/office/drawing/2014/chart" uri="{C3380CC4-5D6E-409C-BE32-E72D297353CC}">
                  <c16:uniqueId val="{00000069-A5BD-4BBA-930B-A4A7616CE332}"/>
                </c:ext>
              </c:extLst>
            </c:dLbl>
            <c:dLbl>
              <c:idx val="7"/>
              <c:layout/>
              <c:tx>
                <c:strRef>
                  <c:f>Datenbank_WINFO!$M$23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{49E0416B-DFE9-4135-B136-AC77CA417103}</c15:txfldGUID>
                      <c15:f>Datenbank_WINFO!$M$23</c15:f>
                      <c15:dlblFieldTableCache>
                        <c:ptCount val="1"/>
                      </c15:dlblFieldTableCache>
                    </c15:dlblFTEntry>
                  </c15:dlblFieldTable>
                  <c15:showDataLabelsRange val="0"/>
                </c:ext>
                <c:ext xmlns:c16="http://schemas.microsoft.com/office/drawing/2014/chart" uri="{C3380CC4-5D6E-409C-BE32-E72D297353CC}">
                  <c16:uniqueId val="{0000006B-A5BD-4BBA-930B-A4A7616CE332}"/>
                </c:ext>
              </c:extLst>
            </c:dLbl>
            <c:dLbl>
              <c:idx val="8"/>
              <c:layout/>
              <c:tx>
                <c:strRef>
                  <c:f>Datenbank_WINFO!$N$23</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{B0ADFE1D-9FB5-4F2A-8B20-5635A4159BF9}</c15:txfldGUID>
                      <c15:f>Datenbank_WINFO!$N$23</c15:f>
                      <c15:dlblFieldTableCache>
                        <c:ptCount val="1"/>
                      </c15:dlblFieldTableCache>
                    </c15:dlblFTEntry>
                  </c15:dlblFieldTable>
                  <c15:showDataLabelsRange val="0"/>
                </c:ext>
                <c:ext xmlns:c16="http://schemas.microsoft.com/office/drawing/2014/chart" uri="{C3380CC4-5D6E-409C-BE32-E72D297353CC}">
                  <c16:uniqueId val="{0000006D-A5BD-4BBA-930B-A4A7616CE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Datenbank_WINFO!$E$4:$E$12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Datenbank_WINFO!$N$4:$N$12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74-A5BD-4BBA-930B-A4A7616CE332}"/>
            </c:ext>
          </c:extLst>
        </c:ser>
        <c:ser>
          <c:idx val="9"/>
          <c:order val="9"/>
          <c:tx>
            <c:strRef>
              <c:f>Datenbank_WINFO!$O$3</c:f>
              <c:strCache>
                <c:ptCount val="1"/>
                <c:pt idx="0">
                  <c:v>Seminar</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76-A5BD-4BBA-930B-A4A7616CE332}"/>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78-A5BD-4BBA-930B-A4A7616CE332}"/>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7A-A5BD-4BBA-930B-A4A7616CE332}"/>
              </c:ext>
            </c:extLst>
          </c:dPt>
          <c:dLbls>
            <c:dLbl>
              <c:idx val="0"/>
              <c:layout/>
              <c:tx>
                <c:strRef>
                  <c:f>Datenbank_WINFO!$F$24</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{6D70F1B5-C655-448C-BE61-513D18B04F9B}</c15:txfldGUID>
                      <c15:f>Datenbank_WINFO!$F$24</c15:f>
                      <c15:dlblFieldTableCache>
                        <c:ptCount val="1"/>
                      </c15:dlblFieldTableCache>
                    </c15:dlblFTEntry>
                  </c15:dlblFieldTable>
                  <c15:showDataLabelsRange val="0"/>
                </c:ext>
                <c:ext xmlns:c16="http://schemas.microsoft.com/office/drawing/2014/chart" uri="{C3380CC4-5D6E-409C-BE32-E72D297353CC}">
                  <c16:uniqueId val="{0000007B-A5BD-4BBA-930B-A4A7616CE332}"/>
                </c:ext>
              </c:extLst>
            </c:dLbl>
            <c:dLbl>
              <c:idx val="1"/>
              <c:layout/>
              <c:tx>
                <c:strRef>
                  <c:f>Datenbank_WINFO!$G$24</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{CF12DB27-9B05-418F-BE35-288ADFBFDD59}</c15:txfldGUID>
                      <c15:f>Datenbank_WINFO!$G$24</c15:f>
                      <c15:dlblFieldTableCache>
                        <c:ptCount val="1"/>
                      </c15:dlblFieldTableCache>
                    </c15:dlblFTEntry>
                  </c15:dlblFieldTable>
                  <c15:showDataLabelsRange val="0"/>
                </c:ext>
                <c:ext xmlns:c16="http://schemas.microsoft.com/office/drawing/2014/chart" uri="{C3380CC4-5D6E-409C-BE32-E72D297353CC}">
                  <c16:uniqueId val="{0000007C-A5BD-4BBA-930B-A4A7616CE332}"/>
                </c:ext>
              </c:extLst>
            </c:dLbl>
            <c:dLbl>
              <c:idx val="2"/>
              <c:layout/>
              <c:tx>
                <c:strRef>
                  <c:f>Datenbank_WINFO!$H$24</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{E2A7F7C8-D2D4-463C-A41D-04C9B427B5CA}</c15:txfldGUID>
                      <c15:f>Datenbank_WINFO!$H$24</c15:f>
                      <c15:dlblFieldTableCache>
                        <c:ptCount val="1"/>
                      </c15:dlblFieldTableCache>
                    </c15:dlblFTEntry>
                  </c15:dlblFieldTable>
                  <c15:showDataLabelsRange val="0"/>
                </c:ext>
                <c:ext xmlns:c16="http://schemas.microsoft.com/office/drawing/2014/chart" uri="{C3380CC4-5D6E-409C-BE32-E72D297353CC}">
                  <c16:uniqueId val="{0000007D-A5BD-4BBA-930B-A4A7616CE332}"/>
                </c:ext>
              </c:extLst>
            </c:dLbl>
            <c:dLbl>
              <c:idx val="3"/>
              <c:layout/>
              <c:tx>
                <c:strRef>
                  <c:f>Datenbank_WINFO!$I$24</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{C922E6B7-00B1-4237-AD3A-71D192878B59}</c15:txfldGUID>
                      <c15:f>Datenbank_WINFO!$I$24</c15:f>
                      <c15:dlblFieldTableCache>
                        <c:ptCount val="1"/>
                      </c15:dlblFieldTableCache>
                    </c15:dlblFTEntry>
                  </c15:dlblFieldTable>
                  <c15:showDataLabelsRange val="0"/>
                </c:ext>
                <c:ext xmlns:c16="http://schemas.microsoft.com/office/drawing/2014/chart" uri="{C3380CC4-5D6E-409C-BE32-E72D297353CC}">
                  <c16:uniqueId val="{0000007E-A5BD-4BBA-930B-A4A7616CE332}"/>
                </c:ext>
              </c:extLst>
            </c:dLbl>
            <c:dLbl>
              <c:idx val="4"/>
              <c:layout/>
              <c:tx>
                <c:strRef>
                  <c:f>Datenbank_WINFO!$J$24</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{3D964DCA-8EF1-4CD6-94C5-5A8B76D27333}</c15:txfldGUID>
                      <c15:f>Datenbank_WINFO!$J$24</c15:f>
                      <c15:dlblFieldTableCache>
                        <c:ptCount val="1"/>
                      </c15:dlblFieldTableCache>
                    </c15:dlblFTEntry>
                  </c15:dlblFieldTable>
                  <c15:showDataLabelsRange val="0"/>
                </c:ext>
                <c:ext xmlns:c16="http://schemas.microsoft.com/office/drawing/2014/chart" uri="{C3380CC4-5D6E-409C-BE32-E72D297353CC}">
                  <c16:uniqueId val="{0000007F-A5BD-4BBA-930B-A4A7616CE332}"/>
                </c:ext>
              </c:extLst>
            </c:dLbl>
            <c:dLbl>
              <c:idx val="5"/>
              <c:layout/>
              <c:tx>
                <c:strRef>
                  <c:f>Datenbank_WINFO!$K$24</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{A85EFA98-FE09-4ABE-8910-F58E9818C529}</c15:txfldGUID>
                      <c15:f>Datenbank_WINFO!$K$24</c15:f>
                      <c15:dlblFieldTableCache>
                        <c:ptCount val="1"/>
                      </c15:dlblFieldTableCache>
                    </c15:dlblFTEntry>
                  </c15:dlblFieldTable>
                  <c15:showDataLabelsRange val="0"/>
                </c:ext>
                <c:ext xmlns:c16="http://schemas.microsoft.com/office/drawing/2014/chart" uri="{C3380CC4-5D6E-409C-BE32-E72D297353CC}">
                  <c16:uniqueId val="{00000080-A5BD-4BBA-930B-A4A7616CE332}"/>
                </c:ext>
              </c:extLst>
            </c:dLbl>
            <c:dLbl>
              <c:idx val="6"/>
              <c:layout/>
              <c:tx>
                <c:strRef>
                  <c:f>Datenbank_WINFO!$L$24</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{7C8CD850-0027-4BAD-BDB5-8F3433D03076}</c15:txfldGUID>
                      <c15:f>Datenbank_WINFO!$L$24</c15:f>
                      <c15:dlblFieldTableCache>
                        <c:ptCount val="1"/>
                      </c15:dlblFieldTableCache>
                    </c15:dlblFTEntry>
                  </c15:dlblFieldTable>
                  <c15:showDataLabelsRange val="0"/>
                </c:ext>
                <c:ext xmlns:c16="http://schemas.microsoft.com/office/drawing/2014/chart" uri="{C3380CC4-5D6E-409C-BE32-E72D297353CC}">
                  <c16:uniqueId val="{00000076-A5BD-4BBA-930B-A4A7616CE332}"/>
                </c:ext>
              </c:extLst>
            </c:dLbl>
            <c:dLbl>
              <c:idx val="7"/>
              <c:layout/>
              <c:tx>
                <c:strRef>
                  <c:f>Datenbank_WINFO!$M$24</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{40354E50-B002-4C13-8801-09EFA3A55A82}</c15:txfldGUID>
                      <c15:f>Datenbank_WINFO!$M$24</c15:f>
                      <c15:dlblFieldTableCache>
                        <c:ptCount val="1"/>
                      </c15:dlblFieldTableCache>
                    </c15:dlblFTEntry>
                  </c15:dlblFieldTable>
                  <c15:showDataLabelsRange val="0"/>
                </c:ext>
                <c:ext xmlns:c16="http://schemas.microsoft.com/office/drawing/2014/chart" uri="{C3380CC4-5D6E-409C-BE32-E72D297353CC}">
                  <c16:uniqueId val="{00000078-A5BD-4BBA-930B-A4A7616CE332}"/>
                </c:ext>
              </c:extLst>
            </c:dLbl>
            <c:dLbl>
              <c:idx val="8"/>
              <c:layout/>
              <c:tx>
                <c:strRef>
                  <c:f>Datenbank_WINFO!$N$24</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{37E42E65-09CC-42F1-9897-5F2D382E4CD2}</c15:txfldGUID>
                      <c15:f>Datenbank_WINFO!$N$24</c15:f>
                      <c15:dlblFieldTableCache>
                        <c:ptCount val="1"/>
                      </c15:dlblFieldTableCache>
                    </c15:dlblFTEntry>
                  </c15:dlblFieldTable>
                  <c15:showDataLabelsRange val="0"/>
                </c:ext>
                <c:ext xmlns:c16="http://schemas.microsoft.com/office/drawing/2014/chart" uri="{C3380CC4-5D6E-409C-BE32-E72D297353CC}">
                  <c16:uniqueId val="{0000007A-A5BD-4BBA-930B-A4A7616CE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Datenbank_WINFO!$E$4:$E$12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Datenbank_WINFO!$O$4:$O$12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81-A5BD-4BBA-930B-A4A7616CE332}"/>
            </c:ext>
          </c:extLst>
        </c:ser>
        <c:ser>
          <c:idx val="10"/>
          <c:order val="10"/>
          <c:tx>
            <c:strRef>
              <c:f>Datenbank_WINFO!$P$3</c:f>
              <c:strCache>
                <c:ptCount val="1"/>
                <c:pt idx="0">
                  <c:v>Bachelorarbeit</c:v>
                </c:pt>
              </c:strCache>
            </c:strRef>
          </c:tx>
          <c:spPr>
            <a:solidFill>
              <a:srgbClr val="00A595"/>
            </a:solidFill>
            <a:ln>
              <a:solidFill>
                <a:schemeClr val="tx1"/>
              </a:solidFill>
            </a:ln>
            <a:effectLst/>
          </c:spPr>
          <c:invertIfNegative val="0"/>
          <c:dPt>
            <c:idx val="6"/>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83-A5BD-4BBA-930B-A4A7616CE332}"/>
              </c:ext>
            </c:extLst>
          </c:dPt>
          <c:dPt>
            <c:idx val="7"/>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85-A5BD-4BBA-930B-A4A7616CE332}"/>
              </c:ext>
            </c:extLst>
          </c:dPt>
          <c:dPt>
            <c:idx val="8"/>
            <c:invertIfNegative val="0"/>
            <c:bubble3D val="0"/>
            <c:spPr>
              <a:solidFill>
                <a:schemeClr val="accent1">
                  <a:lumMod val="75000"/>
                </a:schemeClr>
              </a:solidFill>
              <a:ln>
                <a:solidFill>
                  <a:schemeClr val="tx1"/>
                </a:solidFill>
              </a:ln>
              <a:effectLst/>
            </c:spPr>
            <c:extLst>
              <c:ext xmlns:c16="http://schemas.microsoft.com/office/drawing/2014/chart" uri="{C3380CC4-5D6E-409C-BE32-E72D297353CC}">
                <c16:uniqueId val="{00000087-A5BD-4BBA-930B-A4A7616CE332}"/>
              </c:ext>
            </c:extLst>
          </c:dPt>
          <c:dLbls>
            <c:dLbl>
              <c:idx val="0"/>
              <c:layout/>
              <c:tx>
                <c:strRef>
                  <c:f>Datenbank_WINFO!$F$25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{C19DED94-041C-4108-8539-18D49231229B}</c15:txfldGUID>
                      <c15:f>Datenbank_WINFO!$F$25</c15:f>
                      <c15:dlblFieldTableCache>
                        <c:ptCount val="1"/>
                      </c15:dlblFieldTableCache>
                    </c15:dlblFTEntry>
                  </c15:dlblFieldTable>
                  <c15:showDataLabelsRange val="0"/>
                </c:ext>
                <c:ext xmlns:c16="http://schemas.microsoft.com/office/drawing/2014/chart" uri="{C3380CC4-5D6E-409C-BE32-E72D297353CC}">
                  <c16:uniqueId val="{00000088-A5BD-4BBA-930B-A4A7616CE332}"/>
                </c:ext>
              </c:extLst>
            </c:dLbl>
            <c:dLbl>
              <c:idx val="1"/>
              <c:layout/>
              <c:tx>
                <c:strRef>
                  <c:f>Datenbank_WINFO!$G$25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{6501C0E4-EA80-40A9-BECE-BA96CBCF9BFD}</c15:txfldGUID>
                      <c15:f>Datenbank_WINFO!$G$25</c15:f>
                      <c15:dlblFieldTableCache>
                        <c:ptCount val="1"/>
                      </c15:dlblFieldTableCache>
                    </c15:dlblFTEntry>
                  </c15:dlblFieldTable>
                  <c15:showDataLabelsRange val="0"/>
                </c:ext>
                <c:ext xmlns:c16="http://schemas.microsoft.com/office/drawing/2014/chart" uri="{C3380CC4-5D6E-409C-BE32-E72D297353CC}">
                  <c16:uniqueId val="{00000089-A5BD-4BBA-930B-A4A7616CE332}"/>
                </c:ext>
              </c:extLst>
            </c:dLbl>
            <c:dLbl>
              <c:idx val="2"/>
              <c:layout/>
              <c:tx>
                <c:strRef>
                  <c:f>Datenbank_WINFO!$H$25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{D98B7E76-2604-4A28-A7D1-C34BBA1EF254}</c15:txfldGUID>
                      <c15:f>Datenbank_WINFO!$H$25</c15:f>
                      <c15:dlblFieldTableCache>
                        <c:ptCount val="1"/>
                      </c15:dlblFieldTableCache>
                    </c15:dlblFTEntry>
                  </c15:dlblFieldTable>
                  <c15:showDataLabelsRange val="0"/>
                </c:ext>
                <c:ext xmlns:c16="http://schemas.microsoft.com/office/drawing/2014/chart" uri="{C3380CC4-5D6E-409C-BE32-E72D297353CC}">
                  <c16:uniqueId val="{0000008A-A5BD-4BBA-930B-A4A7616CE332}"/>
                </c:ext>
              </c:extLst>
            </c:dLbl>
            <c:dLbl>
              <c:idx val="3"/>
              <c:layout/>
              <c:tx>
                <c:strRef>
                  <c:f>Datenbank_WINFO!$I$25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{2F4E3D05-1FAE-44D5-9C78-3E67DC3B485E}</c15:txfldGUID>
                      <c15:f>Datenbank_WINFO!$I$25</c15:f>
                      <c15:dlblFieldTableCache>
                        <c:ptCount val="1"/>
                      </c15:dlblFieldTableCache>
                    </c15:dlblFTEntry>
                  </c15:dlblFieldTable>
                  <c15:showDataLabelsRange val="0"/>
                </c:ext>
                <c:ext xmlns:c16="http://schemas.microsoft.com/office/drawing/2014/chart" uri="{C3380CC4-5D6E-409C-BE32-E72D297353CC}">
                  <c16:uniqueId val="{0000008B-A5BD-4BBA-930B-A4A7616CE332}"/>
                </c:ext>
              </c:extLst>
            </c:dLbl>
            <c:dLbl>
              <c:idx val="4"/>
              <c:layout/>
              <c:tx>
                <c:strRef>
                  <c:f>Datenbank_TVWL!$J$25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{FA906C4A-5B1C-4109-A26F-72C77E24DF19}</c15:txfldGUID>
                      <c15:f>Datenbank_TVWL!$J$25</c15:f>
                      <c15:dlblFieldTableCache>
                        <c:ptCount val="1"/>
                      </c15:dlblFieldTableCache>
                    </c15:dlblFTEntry>
                  </c15:dlblFieldTable>
                  <c15:showDataLabelsRange val="0"/>
                </c:ext>
                <c:ext xmlns:c16="http://schemas.microsoft.com/office/drawing/2014/chart" uri="{C3380CC4-5D6E-409C-BE32-E72D297353CC}">
                  <c16:uniqueId val="{0000008C-A5BD-4BBA-930B-A4A7616CE332}"/>
                </c:ext>
              </c:extLst>
            </c:dLbl>
            <c:dLbl>
              <c:idx val="5"/>
              <c:layout/>
              <c:tx>
                <c:strRef>
                  <c:f>Datenbank_TVWL!$K$25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{A4BF1F92-63E0-4376-B79F-4A4AF059E05B}</c15:txfldGUID>
                      <c15:f>Datenbank_TVWL!$K$25</c15:f>
                      <c15:dlblFieldTableCache>
                        <c:ptCount val="1"/>
                      </c15:dlblFieldTableCache>
                    </c15:dlblFTEntry>
                  </c15:dlblFieldTable>
                  <c15:showDataLabelsRange val="0"/>
                </c:ext>
                <c:ext xmlns:c16="http://schemas.microsoft.com/office/drawing/2014/chart" uri="{C3380CC4-5D6E-409C-BE32-E72D297353CC}">
                  <c16:uniqueId val="{0000008D-A5BD-4BBA-930B-A4A7616CE332}"/>
                </c:ext>
              </c:extLst>
            </c:dLbl>
            <c:dLbl>
              <c:idx val="6"/>
              <c:layout/>
              <c:tx>
                <c:strRef>
                  <c:f>Datenbank_TVWL!$L$25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{B59FCC65-334D-4A41-AA8A-BD18307C6C7D}</c15:txfldGUID>
                      <c15:f>Datenbank_TVWL!$L$25</c15:f>
                      <c15:dlblFieldTableCache>
                        <c:ptCount val="1"/>
                      </c15:dlblFieldTableCache>
                    </c15:dlblFTEntry>
                  </c15:dlblFieldTable>
                  <c15:showDataLabelsRange val="0"/>
                </c:ext>
                <c:ext xmlns:c16="http://schemas.microsoft.com/office/drawing/2014/chart" uri="{C3380CC4-5D6E-409C-BE32-E72D297353CC}">
                  <c16:uniqueId val="{00000083-A5BD-4BBA-930B-A4A7616CE332}"/>
                </c:ext>
              </c:extLst>
            </c:dLbl>
            <c:dLbl>
              <c:idx val="7"/>
              <c:layout/>
              <c:tx>
                <c:strRef>
                  <c:f>Datenbank_TVWL!$M$25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{400B5288-2BF5-4B0A-B4D9-576780833E30}</c15:txfldGUID>
                      <c15:f>Datenbank_TVWL!$M$25</c15:f>
                      <c15:dlblFieldTableCache>
                        <c:ptCount val="1"/>
                      </c15:dlblFieldTableCache>
                    </c15:dlblFTEntry>
                  </c15:dlblFieldTable>
                  <c15:showDataLabelsRange val="0"/>
                </c:ext>
                <c:ext xmlns:c16="http://schemas.microsoft.com/office/drawing/2014/chart" uri="{C3380CC4-5D6E-409C-BE32-E72D297353CC}">
                  <c16:uniqueId val="{00000085-A5BD-4BBA-930B-A4A7616CE332}"/>
                </c:ext>
              </c:extLst>
            </c:dLbl>
            <c:dLbl>
              <c:idx val="8"/>
              <c:layout/>
              <c:tx>
                <c:strRef>
                  <c:f>Datenbank_TVWL!$N$25</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{1C14847D-4BDD-47ED-B7A4-1D7131C7FD4E}</c15:txfldGUID>
                      <c15:f>Datenbank_TVWL!$N$25</c15:f>
                      <c15:dlblFieldTableCache>
                        <c:ptCount val="1"/>
                      </c15:dlblFieldTableCache>
                    </c15:dlblFTEntry>
                  </c15:dlblFieldTable>
                  <c15:showDataLabelsRange val="0"/>
                </c:ext>
                <c:ext xmlns:c16="http://schemas.microsoft.com/office/drawing/2014/chart" uri="{C3380CC4-5D6E-409C-BE32-E72D297353CC}">
                  <c16:uniqueId val="{00000087-A5BD-4BBA-930B-A4A7616CE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Datenbank_WINFO!$E$4:$E$12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Datenbank_WINFO!$P$4:$P$12</c:f>
              <c:numCache>
                <c:formatCode>General</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8E-A5BD-4BBA-930B-A4A7616CE332}"/>
            </c:ext>
          </c:extLst>
        </c:ser>
        <c:ser>
          <c:idx val="11"/>
          <c:order val="11"/>
          <c:tx>
            <c:strRef>
              <c:f>Datenbank_WINFO!$Q$3</c:f>
              <c:strCache>
                <c:ptCount val="1"/>
                <c:pt idx="0">
                  <c:v>Soll-ECTS</c:v>
                </c:pt>
              </c:strCache>
            </c:strRef>
          </c:tx>
          <c:spPr>
            <a:noFill/>
            <a:ln>
              <a:solidFill>
                <a:srgbClr val="00A595"/>
              </a:solidFill>
              <a:prstDash val="dash"/>
            </a:ln>
            <a:effectLst/>
          </c:spPr>
          <c:invertIfNegative val="0"/>
          <c:dPt>
            <c:idx val="6"/>
            <c:invertIfNegative val="0"/>
            <c:bubble3D val="0"/>
            <c:spPr>
              <a:noFill/>
              <a:ln>
                <a:solidFill>
                  <a:srgbClr val="00A595"/>
                </a:solidFill>
                <a:prstDash val="dash"/>
              </a:ln>
              <a:effectLst/>
            </c:spPr>
            <c:extLst>
              <c:ext xmlns:c16="http://schemas.microsoft.com/office/drawing/2014/chart" uri="{C3380CC4-5D6E-409C-BE32-E72D297353CC}">
                <c16:uniqueId val="{00000090-A5BD-4BBA-930B-A4A7616CE332}"/>
              </c:ext>
            </c:extLst>
          </c:dPt>
          <c:dPt>
            <c:idx val="7"/>
            <c:invertIfNegative val="0"/>
            <c:bubble3D val="0"/>
            <c:spPr>
              <a:noFill/>
              <a:ln>
                <a:solidFill>
                  <a:srgbClr val="00A595"/>
                </a:solidFill>
                <a:prstDash val="dash"/>
              </a:ln>
              <a:effectLst/>
            </c:spPr>
            <c:extLst>
              <c:ext xmlns:c16="http://schemas.microsoft.com/office/drawing/2014/chart" uri="{C3380CC4-5D6E-409C-BE32-E72D297353CC}">
                <c16:uniqueId val="{00000092-A5BD-4BBA-930B-A4A7616CE332}"/>
              </c:ext>
            </c:extLst>
          </c:dPt>
          <c:dPt>
            <c:idx val="8"/>
            <c:invertIfNegative val="0"/>
            <c:bubble3D val="0"/>
            <c:spPr>
              <a:noFill/>
              <a:ln>
                <a:solidFill>
                  <a:srgbClr val="00A595"/>
                </a:solidFill>
                <a:prstDash val="dash"/>
              </a:ln>
              <a:effectLst/>
            </c:spPr>
            <c:extLst>
              <c:ext xmlns:c16="http://schemas.microsoft.com/office/drawing/2014/chart" uri="{C3380CC4-5D6E-409C-BE32-E72D297353CC}">
                <c16:uniqueId val="{00000094-A5BD-4BBA-930B-A4A7616CE332}"/>
              </c:ext>
            </c:extLst>
          </c:dPt>
          <c:dLbls>
            <c:dLbl>
              <c:idx val="0"/>
              <c:layout/>
              <c:tx>
                <c:strRef>
                  <c:f>Datenbank_TVWL!$F$26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{60402871-2877-4455-8BB7-5B8F2BC23ABE}</c15:txfldGUID>
                      <c15:f>Datenbank_TVWL!$F$26</c15:f>
                      <c15:dlblFieldTableCache>
                        <c:ptCount val="1"/>
                      </c15:dlblFieldTableCache>
                    </c15:dlblFTEntry>
                  </c15:dlblFieldTable>
                  <c15:showDataLabelsRange val="0"/>
                </c:ext>
                <c:ext xmlns:c16="http://schemas.microsoft.com/office/drawing/2014/chart" uri="{C3380CC4-5D6E-409C-BE32-E72D297353CC}">
                  <c16:uniqueId val="{00000095-A5BD-4BBA-930B-A4A7616CE332}"/>
                </c:ext>
              </c:extLst>
            </c:dLbl>
            <c:dLbl>
              <c:idx val="1"/>
              <c:layout/>
              <c:tx>
                <c:strRef>
                  <c:f>Datenbank_TVWL!$G$26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{8F290B47-C374-4018-B2BC-D192E14CBFF8}</c15:txfldGUID>
                      <c15:f>Datenbank_TVWL!$G$26</c15:f>
                      <c15:dlblFieldTableCache>
                        <c:ptCount val="1"/>
                      </c15:dlblFieldTableCache>
                    </c15:dlblFTEntry>
                  </c15:dlblFieldTable>
                  <c15:showDataLabelsRange val="0"/>
                </c:ext>
                <c:ext xmlns:c16="http://schemas.microsoft.com/office/drawing/2014/chart" uri="{C3380CC4-5D6E-409C-BE32-E72D297353CC}">
                  <c16:uniqueId val="{00000096-A5BD-4BBA-930B-A4A7616CE332}"/>
                </c:ext>
              </c:extLst>
            </c:dLbl>
            <c:dLbl>
              <c:idx val="2"/>
              <c:layout/>
              <c:tx>
                <c:strRef>
                  <c:f>Datenbank_TVWL!$H$26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{033079BC-59DC-46B6-86EA-FA0ECF8D5892}</c15:txfldGUID>
                      <c15:f>Datenbank_TVWL!$H$26</c15:f>
                      <c15:dlblFieldTableCache>
                        <c:ptCount val="1"/>
                      </c15:dlblFieldTableCache>
                    </c15:dlblFTEntry>
                  </c15:dlblFieldTable>
                  <c15:showDataLabelsRange val="0"/>
                </c:ext>
                <c:ext xmlns:c16="http://schemas.microsoft.com/office/drawing/2014/chart" uri="{C3380CC4-5D6E-409C-BE32-E72D297353CC}">
                  <c16:uniqueId val="{00000097-A5BD-4BBA-930B-A4A7616CE332}"/>
                </c:ext>
              </c:extLst>
            </c:dLbl>
            <c:dLbl>
              <c:idx val="3"/>
              <c:layout/>
              <c:tx>
                <c:strRef>
                  <c:f>Datenbank_TVWL!$I$26</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{AF845507-674E-4BBC-9043-B762150ABD08}</c15:txfldGUID>
                      <c15:f>Datenbank_TVWL!$I$26</c15:f>
                      <c15:dlblFieldTableCache>
                        <c:ptCount val="1"/>
                      </c15:dlblFieldTableCache>
                    </c15:dlblFTEntry>
                  </c15:dlblFieldTable>
                  <c15:showDataLabelsRange val="0"/>
                </c:ext>
                <c:ext xmlns:c16="http://schemas.microsoft.com/office/drawing/2014/chart" uri="{C3380CC4-5D6E-409C-BE32-E72D297353CC}">
                  <c16:uniqueId val="{00000098-A5BD-4BBA-930B-A4A7616CE332}"/>
                </c:ext>
              </c:extLst>
            </c:dLbl>
            <c:dLbl>
              <c:idx val="4"/>
              <c:layout/>
              <c:tx>
                <c:strRef>
                  <c:f>Datenbank_WINFO!$J$25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{5CE6E572-6987-4FAD-89D8-05F6A6B1438D}</c15:txfldGUID>
                      <c15:f>Datenbank_WINFO!$J$25</c15:f>
                      <c15:dlblFieldTableCache>
                        <c:ptCount val="1"/>
                      </c15:dlblFieldTableCache>
                    </c15:dlblFTEntry>
                  </c15:dlblFieldTable>
                  <c15:showDataLabelsRange val="0"/>
                </c:ext>
                <c:ext xmlns:c16="http://schemas.microsoft.com/office/drawing/2014/chart" uri="{C3380CC4-5D6E-409C-BE32-E72D297353CC}">
                  <c16:uniqueId val="{00000099-A5BD-4BBA-930B-A4A7616CE332}"/>
                </c:ext>
              </c:extLst>
            </c:dLbl>
            <c:dLbl>
              <c:idx val="5"/>
              <c:layout/>
              <c:tx>
                <c:strRef>
                  <c:f>Datenbank_WINFO!$K$25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{DF290271-FA64-4849-B804-C35BC7FC3BB9}</c15:txfldGUID>
                      <c15:f>Datenbank_WINFO!$K$25</c15:f>
                      <c15:dlblFieldTableCache>
                        <c:ptCount val="1"/>
                      </c15:dlblFieldTableCache>
                    </c15:dlblFTEntry>
                  </c15:dlblFieldTable>
                  <c15:showDataLabelsRange val="0"/>
                </c:ext>
                <c:ext xmlns:c16="http://schemas.microsoft.com/office/drawing/2014/chart" uri="{C3380CC4-5D6E-409C-BE32-E72D297353CC}">
                  <c16:uniqueId val="{0000009A-A5BD-4BBA-930B-A4A7616CE332}"/>
                </c:ext>
              </c:extLst>
            </c:dLbl>
            <c:dLbl>
              <c:idx val="6"/>
              <c:layout/>
              <c:tx>
                <c:strRef>
                  <c:f>Datenbank_WINFO!$L$25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{FE5FF96A-59E9-4E57-8E32-C3172C35AD4B}</c15:txfldGUID>
                      <c15:f>Datenbank_WINFO!$L$25</c15:f>
                      <c15:dlblFieldTableCache>
                        <c:ptCount val="1"/>
                      </c15:dlblFieldTableCache>
                    </c15:dlblFTEntry>
                  </c15:dlblFieldTable>
                  <c15:showDataLabelsRange val="0"/>
                </c:ext>
                <c:ext xmlns:c16="http://schemas.microsoft.com/office/drawing/2014/chart" uri="{C3380CC4-5D6E-409C-BE32-E72D297353CC}">
                  <c16:uniqueId val="{00000090-A5BD-4BBA-930B-A4A7616CE332}"/>
                </c:ext>
              </c:extLst>
            </c:dLbl>
            <c:dLbl>
              <c:idx val="7"/>
              <c:layout/>
              <c:tx>
                <c:strRef>
                  <c:f>Datenbank_WINFO!$M$25</c:f>
                  <c:strCache>
                    <c:ptCount val="1"/>
                  </c:strCache>
                </c:strRef>
              </c:tx>
              <c:dLblPos val="inEnd"/>
              <c:showLegendKey val="0"/>
              <c:showVal val="0"/>
              <c:showCatName val="0"/>
              <c:showSerName val="0"/>
              <c:showPercent val="0"/>
              <c:showBubbleSize val="0"/>
              <c:extLst>
                <c:ext xmlns:c15="http://schemas.microsoft.com/office/drawing/2012/chart" uri="{CE6537A1-D6FC-4f65-9D91-7224C49458BB}">
                  <c15:layout/>
                  <c15:dlblFieldTable>
                    <c15:dlblFTEntry>
                      <c15:txfldGUID>{B89EB8DD-96A8-449E-B164-4D933E07F569}</c15:txfldGUID>
                      <c15:f>Datenbank_WINFO!$M$25</c15:f>
                      <c15:dlblFieldTableCache>
                        <c:ptCount val="1"/>
                      </c15:dlblFieldTableCache>
                    </c15:dlblFTEntry>
                  </c15:dlblFieldTable>
                  <c15:showDataLabelsRange val="0"/>
                </c:ext>
                <c:ext xmlns:c16="http://schemas.microsoft.com/office/drawing/2014/chart" uri="{C3380CC4-5D6E-409C-BE32-E72D297353CC}">
                  <c16:uniqueId val="{00000092-A5BD-4BBA-930B-A4A7616CE332}"/>
                </c:ext>
              </c:extLst>
            </c:dLbl>
            <c:dLbl>
              <c:idx val="8"/>
              <c:layout/>
              <c:tx>
                <c:strRef>
                  <c:f>Datenbank_WINFO!$N$25</c:f>
                  <c:strCache>
                    <c:ptCount val="1"/>
                  </c:strCache>
                </c:strRef>
              </c:tx>
              <c:dLblPos val="inEnd"/>
              <c:showLegendKey val="0"/>
              <c:showVal val="1"/>
              <c:showCatName val="0"/>
              <c:showSerName val="0"/>
              <c:showPercent val="0"/>
              <c:showBubbleSize val="0"/>
              <c:extLst>
                <c:ext xmlns:c15="http://schemas.microsoft.com/office/drawing/2012/chart" uri="{CE6537A1-D6FC-4f65-9D91-7224C49458BB}">
                  <c15:layout/>
                  <c15:dlblFieldTable>
                    <c15:dlblFTEntry>
                      <c15:txfldGUID>{3EF7EE80-001B-47A2-AC83-5CF2A1D5AE4F}</c15:txfldGUID>
                      <c15:f>Datenbank_WINFO!$N$25</c15:f>
                      <c15:dlblFieldTableCache>
                        <c:ptCount val="1"/>
                      </c15:dlblFieldTableCache>
                    </c15:dlblFTEntry>
                  </c15:dlblFieldTable>
                  <c15:showDataLabelsRange val="0"/>
                </c:ext>
                <c:ext xmlns:c16="http://schemas.microsoft.com/office/drawing/2014/chart" uri="{C3380CC4-5D6E-409C-BE32-E72D297353CC}">
                  <c16:uniqueId val="{00000094-A5BD-4BBA-930B-A4A7616CE33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de-DE"/>
              </a:p>
            </c:txPr>
            <c:dLblPos val="inEnd"/>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Datenbank_WINFO!$E$4:$E$12</c:f>
              <c:strCache>
                <c:ptCount val="9"/>
                <c:pt idx="0">
                  <c:v>1. Fachsemester</c:v>
                </c:pt>
                <c:pt idx="1">
                  <c:v>2. Fachsemester</c:v>
                </c:pt>
                <c:pt idx="2">
                  <c:v>3. Fachsemester</c:v>
                </c:pt>
                <c:pt idx="3">
                  <c:v>4. Fachsemester</c:v>
                </c:pt>
                <c:pt idx="4">
                  <c:v>5. Fachsemester</c:v>
                </c:pt>
                <c:pt idx="5">
                  <c:v>6. Fachsemester</c:v>
                </c:pt>
                <c:pt idx="6">
                  <c:v>7. Fachsemester</c:v>
                </c:pt>
                <c:pt idx="7">
                  <c:v>8. Fachsemester</c:v>
                </c:pt>
                <c:pt idx="8">
                  <c:v>9. Fachsemester</c:v>
                </c:pt>
              </c:strCache>
            </c:strRef>
          </c:cat>
          <c:val>
            <c:numRef>
              <c:f>Datenbank_WINFO!$Q$4:$Q$12</c:f>
              <c:numCache>
                <c:formatCode>General</c:formatCode>
                <c:ptCount val="9"/>
                <c:pt idx="0">
                  <c:v>30</c:v>
                </c:pt>
                <c:pt idx="1">
                  <c:v>30</c:v>
                </c:pt>
                <c:pt idx="2">
                  <c:v>30</c:v>
                </c:pt>
                <c:pt idx="3">
                  <c:v>30</c:v>
                </c:pt>
                <c:pt idx="4">
                  <c:v>30</c:v>
                </c:pt>
                <c:pt idx="5">
                  <c:v>30</c:v>
                </c:pt>
                <c:pt idx="6">
                  <c:v>0</c:v>
                </c:pt>
                <c:pt idx="7">
                  <c:v>0</c:v>
                </c:pt>
                <c:pt idx="8">
                  <c:v>0</c:v>
                </c:pt>
              </c:numCache>
            </c:numRef>
          </c:val>
          <c:extLst>
            <c:ext xmlns:c16="http://schemas.microsoft.com/office/drawing/2014/chart" uri="{C3380CC4-5D6E-409C-BE32-E72D297353CC}">
              <c16:uniqueId val="{0000009B-A5BD-4BBA-930B-A4A7616CE332}"/>
            </c:ext>
          </c:extLst>
        </c:ser>
        <c:dLbls>
          <c:showLegendKey val="0"/>
          <c:showVal val="0"/>
          <c:showCatName val="0"/>
          <c:showSerName val="0"/>
          <c:showPercent val="0"/>
          <c:showBubbleSize val="0"/>
        </c:dLbls>
        <c:gapWidth val="20"/>
        <c:overlap val="100"/>
        <c:axId val="383127144"/>
        <c:axId val="383125176"/>
      </c:barChart>
      <c:catAx>
        <c:axId val="383127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de-DE"/>
          </a:p>
        </c:txPr>
        <c:crossAx val="383125176"/>
        <c:crosses val="autoZero"/>
        <c:auto val="1"/>
        <c:lblAlgn val="ctr"/>
        <c:lblOffset val="100"/>
        <c:noMultiLvlLbl val="0"/>
      </c:catAx>
      <c:valAx>
        <c:axId val="383125176"/>
        <c:scaling>
          <c:orientation val="minMax"/>
        </c:scaling>
        <c:delete val="1"/>
        <c:axPos val="l"/>
        <c:numFmt formatCode="General" sourceLinked="1"/>
        <c:majorTickMark val="none"/>
        <c:minorTickMark val="none"/>
        <c:tickLblPos val="nextTo"/>
        <c:crossAx val="383127144"/>
        <c:crosses val="autoZero"/>
        <c:crossBetween val="between"/>
      </c:valAx>
      <c:spPr>
        <a:noFill/>
        <a:ln w="25400">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9524</xdr:colOff>
      <xdr:row>4</xdr:row>
      <xdr:rowOff>66674</xdr:rowOff>
    </xdr:from>
    <xdr:to>
      <xdr:col>9</xdr:col>
      <xdr:colOff>19050</xdr:colOff>
      <xdr:row>24</xdr:row>
      <xdr:rowOff>129540</xdr:rowOff>
    </xdr:to>
    <xdr:sp macro="" textlink="">
      <xdr:nvSpPr>
        <xdr:cNvPr id="2" name="Textfeld 1">
          <a:extLst>
            <a:ext uri="{FF2B5EF4-FFF2-40B4-BE49-F238E27FC236}">
              <a16:creationId xmlns:a16="http://schemas.microsoft.com/office/drawing/2014/main" id="{065BDC4E-7F22-4D9A-B310-D72D6004FC59}"/>
            </a:ext>
          </a:extLst>
        </xdr:cNvPr>
        <xdr:cNvSpPr txBox="1"/>
      </xdr:nvSpPr>
      <xdr:spPr>
        <a:xfrm>
          <a:off x="192404" y="1019174"/>
          <a:ext cx="6349366" cy="3720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00000"/>
            </a:lnSpc>
            <a:spcBef>
              <a:spcPts val="600"/>
            </a:spcBef>
          </a:pPr>
          <a:r>
            <a:rPr lang="de-DE" sz="1200">
              <a:latin typeface="+mn-lt"/>
              <a:cs typeface="Arial" panose="020B0604020202020204" pitchFamily="34" charset="0"/>
            </a:rPr>
            <a:t>Der folgende Studienplaner wurde für die Studiengänge Wirtschaftsingenieurwesen (B.Sc.) und Technische</a:t>
          </a:r>
          <a:r>
            <a:rPr lang="de-DE" sz="1200" baseline="0">
              <a:latin typeface="+mn-lt"/>
              <a:cs typeface="Arial" panose="020B0604020202020204" pitchFamily="34" charset="0"/>
            </a:rPr>
            <a:t> Volkswirtschaftslehre (B.Sc.) </a:t>
          </a:r>
          <a:r>
            <a:rPr lang="de-DE" sz="1200">
              <a:latin typeface="+mn-lt"/>
              <a:cs typeface="Arial" panose="020B0604020202020204" pitchFamily="34" charset="0"/>
            </a:rPr>
            <a:t>nach SPO 2015,</a:t>
          </a:r>
          <a:r>
            <a:rPr lang="de-DE" sz="1200" baseline="0">
              <a:latin typeface="+mn-lt"/>
              <a:cs typeface="Arial" panose="020B0604020202020204" pitchFamily="34" charset="0"/>
            </a:rPr>
            <a:t> beziehungsweise für Wirtschaftsinformatik (B.Sc.) nach SPO 2019 </a:t>
          </a:r>
          <a:r>
            <a:rPr lang="de-DE" sz="1200">
              <a:latin typeface="+mn-lt"/>
              <a:cs typeface="Arial" panose="020B0604020202020204" pitchFamily="34" charset="0"/>
            </a:rPr>
            <a:t>am KIT entwickelt. Zur Planung Ihres individuellen Studienverlaufs geben Sie die gewünschten Module in den Dropdown-Menüs im Arbeitsblatt "Modulplaner" ein. </a:t>
          </a:r>
        </a:p>
        <a:p>
          <a:pPr marL="0" marR="0" lvl="0" indent="0" algn="l" defTabSz="914400" eaLnBrk="1" fontAlgn="auto" latinLnBrk="0" hangingPunct="1">
            <a:lnSpc>
              <a:spcPct val="100000"/>
            </a:lnSpc>
            <a:spcBef>
              <a:spcPts val="600"/>
            </a:spcBef>
            <a:spcAft>
              <a:spcPts val="0"/>
            </a:spcAft>
            <a:buClrTx/>
            <a:buSzTx/>
            <a:buFontTx/>
            <a:buNone/>
            <a:tabLst/>
            <a:defRPr/>
          </a:pPr>
          <a:r>
            <a:rPr lang="de-DE" sz="1200" b="1">
              <a:latin typeface="+mn-lt"/>
              <a:cs typeface="Arial" panose="020B0604020202020204" pitchFamily="34" charset="0"/>
            </a:rPr>
            <a:t>Erbrachte</a:t>
          </a:r>
          <a:r>
            <a:rPr lang="de-DE" sz="1200" b="1" baseline="0">
              <a:latin typeface="+mn-lt"/>
              <a:cs typeface="Arial" panose="020B0604020202020204" pitchFamily="34" charset="0"/>
            </a:rPr>
            <a:t> Teilleistungen</a:t>
          </a:r>
          <a:r>
            <a:rPr lang="de-DE" sz="1200">
              <a:latin typeface="+mn-lt"/>
              <a:cs typeface="Arial" panose="020B0604020202020204" pitchFamily="34" charset="0"/>
            </a:rPr>
            <a:t>:</a:t>
          </a:r>
          <a:r>
            <a:rPr lang="de-DE" sz="1200" baseline="0">
              <a:latin typeface="+mn-lt"/>
              <a:cs typeface="Arial" panose="020B0604020202020204" pitchFamily="34" charset="0"/>
            </a:rPr>
            <a:t> </a:t>
          </a:r>
          <a:r>
            <a:rPr lang="de-DE" sz="1200">
              <a:latin typeface="+mn-lt"/>
              <a:cs typeface="Arial" panose="020B0604020202020204" pitchFamily="34" charset="0"/>
            </a:rPr>
            <a:t>Falls Sie ein Modul </a:t>
          </a:r>
          <a:r>
            <a:rPr lang="de-DE" sz="1200" u="sng">
              <a:latin typeface="+mn-lt"/>
              <a:cs typeface="Arial" panose="020B0604020202020204" pitchFamily="34" charset="0"/>
            </a:rPr>
            <a:t>nicht</a:t>
          </a:r>
          <a:r>
            <a:rPr lang="de-DE" sz="1200">
              <a:latin typeface="+mn-lt"/>
              <a:cs typeface="Arial" panose="020B0604020202020204" pitchFamily="34" charset="0"/>
            </a:rPr>
            <a:t> </a:t>
          </a:r>
          <a:r>
            <a:rPr lang="de-DE" sz="1200" baseline="0">
              <a:latin typeface="+mn-lt"/>
              <a:cs typeface="Arial" panose="020B0604020202020204" pitchFamily="34" charset="0"/>
            </a:rPr>
            <a:t>innerhalb eines Semesters abschließen, geben Sie ausschließlich in diesem Fall jeweils in der Zelle rechts neben dem ausgewählten Modul die Anzahl an ECTS (z.B. 4,5) an, die Sie durch Teilleistungen innerhalb des Moduls erwerben. </a:t>
          </a:r>
          <a:r>
            <a:rPr lang="de-DE" sz="1200">
              <a:latin typeface="+mn-lt"/>
              <a:cs typeface="Arial" panose="020B0604020202020204" pitchFamily="34" charset="0"/>
            </a:rPr>
            <a:t>Das Tool berechnet daraufhin automatisch den</a:t>
          </a:r>
          <a:r>
            <a:rPr lang="de-DE" sz="1200" baseline="0">
              <a:latin typeface="+mn-lt"/>
              <a:cs typeface="Arial" panose="020B0604020202020204" pitchFamily="34" charset="0"/>
            </a:rPr>
            <a:t> individuellen Studienplan</a:t>
          </a:r>
          <a:r>
            <a:rPr lang="de-DE" sz="1200">
              <a:latin typeface="+mn-lt"/>
              <a:cs typeface="Arial" panose="020B0604020202020204" pitchFamily="34" charset="0"/>
            </a:rPr>
            <a:t> und illustriert die Modulwahl anhand eines Balkendiagramms. </a:t>
          </a:r>
          <a:r>
            <a:rPr lang="de-DE" sz="1200">
              <a:solidFill>
                <a:schemeClr val="dk1"/>
              </a:solidFill>
              <a:effectLst/>
              <a:latin typeface="+mn-lt"/>
              <a:ea typeface="+mn-ea"/>
              <a:cs typeface="+mn-cs"/>
            </a:rPr>
            <a:t>Als Beispiel können Sie sich an der</a:t>
          </a:r>
          <a:r>
            <a:rPr lang="de-DE" sz="1200" baseline="0">
              <a:solidFill>
                <a:schemeClr val="dk1"/>
              </a:solidFill>
              <a:effectLst/>
              <a:latin typeface="+mn-lt"/>
              <a:ea typeface="+mn-ea"/>
              <a:cs typeface="+mn-cs"/>
            </a:rPr>
            <a:t> vorhanden Vorlage für das 1. Semester orientieren.</a:t>
          </a:r>
        </a:p>
        <a:p>
          <a:pPr marL="0" marR="0" lvl="0" indent="0" algn="l" defTabSz="914400" eaLnBrk="1" fontAlgn="auto" latinLnBrk="0" hangingPunct="1">
            <a:lnSpc>
              <a:spcPct val="100000"/>
            </a:lnSpc>
            <a:spcBef>
              <a:spcPts val="600"/>
            </a:spcBef>
            <a:spcAft>
              <a:spcPts val="0"/>
            </a:spcAft>
            <a:buClrTx/>
            <a:buSzTx/>
            <a:buFontTx/>
            <a:buNone/>
            <a:tabLst/>
            <a:defRPr/>
          </a:pPr>
          <a:r>
            <a:rPr lang="de-DE" sz="1200" b="1" baseline="0">
              <a:solidFill>
                <a:schemeClr val="dk1"/>
              </a:solidFill>
              <a:effectLst/>
              <a:latin typeface="+mn-lt"/>
              <a:ea typeface="+mn-ea"/>
              <a:cs typeface="+mn-cs"/>
            </a:rPr>
            <a:t>Hinweis: </a:t>
          </a:r>
          <a:r>
            <a:rPr lang="de-DE" sz="1200" baseline="0">
              <a:solidFill>
                <a:schemeClr val="dk1"/>
              </a:solidFill>
              <a:effectLst/>
              <a:latin typeface="+mn-lt"/>
              <a:ea typeface="+mn-ea"/>
              <a:cs typeface="+mn-cs"/>
            </a:rPr>
            <a:t>Maßgeblich ist stets die aktuelle PRüfungsordnung sowie das aktuelle Modulhandbuch Ihres Studiengangs.</a:t>
          </a:r>
          <a:endParaRPr lang="de-DE" sz="1200">
            <a:effectLst/>
          </a:endParaRPr>
        </a:p>
        <a:p>
          <a:pPr algn="l"/>
          <a:endParaRPr lang="de-DE" sz="1200">
            <a:effectLst/>
            <a:latin typeface="+mn-lt"/>
            <a:cs typeface="Arial" panose="020B0604020202020204" pitchFamily="34" charset="0"/>
          </a:endParaRPr>
        </a:p>
        <a:p>
          <a:pPr algn="l"/>
          <a:r>
            <a:rPr lang="de-DE" sz="1200">
              <a:effectLst/>
              <a:latin typeface="+mn-lt"/>
              <a:cs typeface="Arial" panose="020B0604020202020204" pitchFamily="34" charset="0"/>
            </a:rPr>
            <a:t>Stand: 08.06.2020</a:t>
          </a:r>
        </a:p>
        <a:p>
          <a:pPr algn="l"/>
          <a:endParaRPr lang="de-DE" sz="1200">
            <a:effectLst/>
            <a:latin typeface="+mn-lt"/>
            <a:cs typeface="Arial" panose="020B0604020202020204" pitchFamily="34" charset="0"/>
          </a:endParaRPr>
        </a:p>
        <a:p>
          <a:pPr algn="l"/>
          <a:r>
            <a:rPr lang="de-DE" sz="1200">
              <a:effectLst/>
              <a:latin typeface="+mn-lt"/>
              <a:cs typeface="Arial" panose="020B0604020202020204" pitchFamily="34" charset="0"/>
            </a:rPr>
            <a:t>Kopatibilität:</a:t>
          </a:r>
          <a:r>
            <a:rPr lang="de-DE" sz="1200" baseline="0">
              <a:effectLst/>
              <a:latin typeface="+mn-lt"/>
              <a:cs typeface="Arial" panose="020B0604020202020204" pitchFamily="34" charset="0"/>
            </a:rPr>
            <a:t> </a:t>
          </a:r>
          <a:r>
            <a:rPr lang="de-DE" sz="1200" i="1" baseline="0">
              <a:effectLst/>
              <a:latin typeface="+mn-lt"/>
              <a:cs typeface="Arial" panose="020B0604020202020204" pitchFamily="34" charset="0"/>
            </a:rPr>
            <a:t>Excel für Microsoft 365 Excel für Microsoft 365 für Mac Excel für das Web Excel 2019 Excel 2019 für Mac</a:t>
          </a:r>
          <a:endParaRPr lang="de-DE" sz="1200" i="1">
            <a:latin typeface="+mn-lt"/>
            <a:cs typeface="Arial" panose="020B0604020202020204" pitchFamily="34" charset="0"/>
          </a:endParaRPr>
        </a:p>
        <a:p>
          <a:pPr algn="l"/>
          <a:endParaRPr lang="de-DE" sz="1200">
            <a:latin typeface="+mn-lt"/>
            <a:cs typeface="Arial" panose="020B0604020202020204" pitchFamily="34" charset="0"/>
          </a:endParaRPr>
        </a:p>
        <a:p>
          <a:pPr algn="l"/>
          <a:endParaRPr lang="de-DE" sz="1200">
            <a:latin typeface="+mn-lt"/>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57978</xdr:colOff>
      <xdr:row>3</xdr:row>
      <xdr:rowOff>99391</xdr:rowOff>
    </xdr:from>
    <xdr:to>
      <xdr:col>20</xdr:col>
      <xdr:colOff>662609</xdr:colOff>
      <xdr:row>21</xdr:row>
      <xdr:rowOff>0</xdr:rowOff>
    </xdr:to>
    <xdr:sp macro="" textlink="">
      <xdr:nvSpPr>
        <xdr:cNvPr id="17" name="Rechteck 16">
          <a:extLst>
            <a:ext uri="{FF2B5EF4-FFF2-40B4-BE49-F238E27FC236}">
              <a16:creationId xmlns:a16="http://schemas.microsoft.com/office/drawing/2014/main" id="{B9CBF594-681A-492B-8D72-A85B853FA8F6}"/>
            </a:ext>
          </a:extLst>
        </xdr:cNvPr>
        <xdr:cNvSpPr/>
      </xdr:nvSpPr>
      <xdr:spPr>
        <a:xfrm>
          <a:off x="57978" y="1385266"/>
          <a:ext cx="48896381" cy="56156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1381874</xdr:colOff>
      <xdr:row>3</xdr:row>
      <xdr:rowOff>71394</xdr:rowOff>
    </xdr:from>
    <xdr:to>
      <xdr:col>13</xdr:col>
      <xdr:colOff>795617</xdr:colOff>
      <xdr:row>4</xdr:row>
      <xdr:rowOff>121024</xdr:rowOff>
    </xdr:to>
    <xdr:sp macro="" textlink="">
      <xdr:nvSpPr>
        <xdr:cNvPr id="18" name="Textfeld 17">
          <a:extLst>
            <a:ext uri="{FF2B5EF4-FFF2-40B4-BE49-F238E27FC236}">
              <a16:creationId xmlns:a16="http://schemas.microsoft.com/office/drawing/2014/main" id="{97A26868-FB65-46E7-B975-5D3755BB6AC6}"/>
            </a:ext>
          </a:extLst>
        </xdr:cNvPr>
        <xdr:cNvSpPr txBox="1"/>
      </xdr:nvSpPr>
      <xdr:spPr>
        <a:xfrm>
          <a:off x="20899465" y="1352939"/>
          <a:ext cx="8973379" cy="292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b="1" i="0" baseline="0">
              <a:solidFill>
                <a:srgbClr val="FF0000"/>
              </a:solidFill>
              <a:effectLst/>
              <a:latin typeface="+mn-lt"/>
              <a:ea typeface="+mn-ea"/>
              <a:cs typeface="+mn-cs"/>
            </a:rPr>
            <a:t>Bitte</a:t>
          </a:r>
          <a:r>
            <a:rPr lang="de-DE" sz="1600" b="1">
              <a:solidFill>
                <a:srgbClr val="FF0000"/>
              </a:solidFill>
            </a:rPr>
            <a:t> </a:t>
          </a:r>
          <a:r>
            <a:rPr lang="de-DE" sz="1600" b="1" i="0" baseline="0">
              <a:solidFill>
                <a:srgbClr val="FF0000"/>
              </a:solidFill>
              <a:effectLst/>
              <a:latin typeface="+mn-lt"/>
              <a:ea typeface="+mn-ea"/>
              <a:cs typeface="+mn-cs"/>
            </a:rPr>
            <a:t>geben Sie die gewünschten Module an, die Sie in den jeweiligen Fachsemestern belegen  möchten.</a:t>
          </a:r>
        </a:p>
      </xdr:txBody>
    </xdr:sp>
    <xdr:clientData/>
  </xdr:twoCellAnchor>
  <xdr:twoCellAnchor>
    <xdr:from>
      <xdr:col>6</xdr:col>
      <xdr:colOff>2345949</xdr:colOff>
      <xdr:row>26</xdr:row>
      <xdr:rowOff>8654</xdr:rowOff>
    </xdr:from>
    <xdr:to>
      <xdr:col>20</xdr:col>
      <xdr:colOff>714376</xdr:colOff>
      <xdr:row>60</xdr:row>
      <xdr:rowOff>133345</xdr:rowOff>
    </xdr:to>
    <xdr:graphicFrame macro="">
      <xdr:nvGraphicFramePr>
        <xdr:cNvPr id="9" name="Diagramm 8">
          <a:extLst>
            <a:ext uri="{FF2B5EF4-FFF2-40B4-BE49-F238E27FC236}">
              <a16:creationId xmlns:a16="http://schemas.microsoft.com/office/drawing/2014/main" id="{02D936DE-C48F-4148-B768-C7EBDF71AF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57978</xdr:colOff>
      <xdr:row>3</xdr:row>
      <xdr:rowOff>99391</xdr:rowOff>
    </xdr:from>
    <xdr:to>
      <xdr:col>20</xdr:col>
      <xdr:colOff>662609</xdr:colOff>
      <xdr:row>22</xdr:row>
      <xdr:rowOff>0</xdr:rowOff>
    </xdr:to>
    <xdr:sp macro="" textlink="">
      <xdr:nvSpPr>
        <xdr:cNvPr id="2" name="Rechteck 1">
          <a:extLst>
            <a:ext uri="{FF2B5EF4-FFF2-40B4-BE49-F238E27FC236}">
              <a16:creationId xmlns:a16="http://schemas.microsoft.com/office/drawing/2014/main" id="{5D778687-9882-4EDD-B5AF-8AE2571BAD92}"/>
            </a:ext>
          </a:extLst>
        </xdr:cNvPr>
        <xdr:cNvSpPr/>
      </xdr:nvSpPr>
      <xdr:spPr>
        <a:xfrm>
          <a:off x="57978" y="1385266"/>
          <a:ext cx="46353206" cy="48917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2188141</xdr:colOff>
      <xdr:row>3</xdr:row>
      <xdr:rowOff>88916</xdr:rowOff>
    </xdr:from>
    <xdr:to>
      <xdr:col>12</xdr:col>
      <xdr:colOff>1952627</xdr:colOff>
      <xdr:row>4</xdr:row>
      <xdr:rowOff>138546</xdr:rowOff>
    </xdr:to>
    <xdr:sp macro="" textlink="">
      <xdr:nvSpPr>
        <xdr:cNvPr id="3" name="Textfeld 2">
          <a:extLst>
            <a:ext uri="{FF2B5EF4-FFF2-40B4-BE49-F238E27FC236}">
              <a16:creationId xmlns:a16="http://schemas.microsoft.com/office/drawing/2014/main" id="{4B96D6BF-0FB0-4CBD-B842-4F926FE75AA4}"/>
            </a:ext>
          </a:extLst>
        </xdr:cNvPr>
        <xdr:cNvSpPr txBox="1"/>
      </xdr:nvSpPr>
      <xdr:spPr>
        <a:xfrm>
          <a:off x="22779459" y="1370461"/>
          <a:ext cx="9324123" cy="292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b="1" i="0" baseline="0">
              <a:solidFill>
                <a:srgbClr val="FF0000"/>
              </a:solidFill>
              <a:effectLst/>
              <a:latin typeface="+mn-lt"/>
              <a:ea typeface="+mn-ea"/>
              <a:cs typeface="+mn-cs"/>
            </a:rPr>
            <a:t>Bitte</a:t>
          </a:r>
          <a:r>
            <a:rPr lang="de-DE" sz="1600">
              <a:solidFill>
                <a:srgbClr val="FF0000"/>
              </a:solidFill>
            </a:rPr>
            <a:t> </a:t>
          </a:r>
          <a:r>
            <a:rPr lang="de-DE" sz="1600" b="1" i="0" baseline="0">
              <a:solidFill>
                <a:srgbClr val="FF0000"/>
              </a:solidFill>
              <a:effectLst/>
              <a:latin typeface="+mn-lt"/>
              <a:ea typeface="+mn-ea"/>
              <a:cs typeface="+mn-cs"/>
            </a:rPr>
            <a:t>geben Sie die gewünschten Module an, die Sie in den jeweiligen Fachsemestern belegen  möchten.</a:t>
          </a:r>
        </a:p>
      </xdr:txBody>
    </xdr:sp>
    <xdr:clientData/>
  </xdr:twoCellAnchor>
  <xdr:twoCellAnchor>
    <xdr:from>
      <xdr:col>7</xdr:col>
      <xdr:colOff>20117</xdr:colOff>
      <xdr:row>26</xdr:row>
      <xdr:rowOff>59310</xdr:rowOff>
    </xdr:from>
    <xdr:to>
      <xdr:col>20</xdr:col>
      <xdr:colOff>771467</xdr:colOff>
      <xdr:row>61</xdr:row>
      <xdr:rowOff>2535</xdr:rowOff>
    </xdr:to>
    <xdr:graphicFrame macro="">
      <xdr:nvGraphicFramePr>
        <xdr:cNvPr id="4" name="Diagramm 3">
          <a:extLst>
            <a:ext uri="{FF2B5EF4-FFF2-40B4-BE49-F238E27FC236}">
              <a16:creationId xmlns:a16="http://schemas.microsoft.com/office/drawing/2014/main" id="{F0D06BD1-4B72-458B-96C4-1C034F5B7B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57978</xdr:colOff>
      <xdr:row>3</xdr:row>
      <xdr:rowOff>99391</xdr:rowOff>
    </xdr:from>
    <xdr:to>
      <xdr:col>20</xdr:col>
      <xdr:colOff>662609</xdr:colOff>
      <xdr:row>21</xdr:row>
      <xdr:rowOff>0</xdr:rowOff>
    </xdr:to>
    <xdr:sp macro="" textlink="">
      <xdr:nvSpPr>
        <xdr:cNvPr id="2" name="Rechteck 1">
          <a:extLst>
            <a:ext uri="{FF2B5EF4-FFF2-40B4-BE49-F238E27FC236}">
              <a16:creationId xmlns:a16="http://schemas.microsoft.com/office/drawing/2014/main" id="{771BE138-B5EB-4B1A-B3CA-EB729CAACC36}"/>
            </a:ext>
          </a:extLst>
        </xdr:cNvPr>
        <xdr:cNvSpPr/>
      </xdr:nvSpPr>
      <xdr:spPr>
        <a:xfrm>
          <a:off x="57978" y="1385266"/>
          <a:ext cx="51877706" cy="6358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8</xdr:col>
      <xdr:colOff>2188141</xdr:colOff>
      <xdr:row>3</xdr:row>
      <xdr:rowOff>88916</xdr:rowOff>
    </xdr:from>
    <xdr:to>
      <xdr:col>12</xdr:col>
      <xdr:colOff>1952627</xdr:colOff>
      <xdr:row>4</xdr:row>
      <xdr:rowOff>138546</xdr:rowOff>
    </xdr:to>
    <xdr:sp macro="" textlink="">
      <xdr:nvSpPr>
        <xdr:cNvPr id="3" name="Textfeld 2">
          <a:extLst>
            <a:ext uri="{FF2B5EF4-FFF2-40B4-BE49-F238E27FC236}">
              <a16:creationId xmlns:a16="http://schemas.microsoft.com/office/drawing/2014/main" id="{55CFF4DC-6FD8-45F9-8EEE-5274D6338E8F}"/>
            </a:ext>
          </a:extLst>
        </xdr:cNvPr>
        <xdr:cNvSpPr txBox="1"/>
      </xdr:nvSpPr>
      <xdr:spPr>
        <a:xfrm>
          <a:off x="22228741" y="1374791"/>
          <a:ext cx="9289486" cy="2877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600" b="1" i="0" baseline="0">
              <a:solidFill>
                <a:srgbClr val="FF0000"/>
              </a:solidFill>
              <a:effectLst/>
              <a:latin typeface="+mn-lt"/>
              <a:ea typeface="+mn-ea"/>
              <a:cs typeface="+mn-cs"/>
            </a:rPr>
            <a:t>Bitte</a:t>
          </a:r>
          <a:r>
            <a:rPr lang="de-DE" sz="1600">
              <a:solidFill>
                <a:srgbClr val="FF0000"/>
              </a:solidFill>
            </a:rPr>
            <a:t> </a:t>
          </a:r>
          <a:r>
            <a:rPr lang="de-DE" sz="1600" b="1" i="0" baseline="0">
              <a:solidFill>
                <a:srgbClr val="FF0000"/>
              </a:solidFill>
              <a:effectLst/>
              <a:latin typeface="+mn-lt"/>
              <a:ea typeface="+mn-ea"/>
              <a:cs typeface="+mn-cs"/>
            </a:rPr>
            <a:t>geben Sie die gewünschten Module an, die Sie in den jeweiligen Fachsemestern belegen  möchten.</a:t>
          </a:r>
        </a:p>
      </xdr:txBody>
    </xdr:sp>
    <xdr:clientData/>
  </xdr:twoCellAnchor>
  <xdr:twoCellAnchor>
    <xdr:from>
      <xdr:col>7</xdr:col>
      <xdr:colOff>20117</xdr:colOff>
      <xdr:row>25</xdr:row>
      <xdr:rowOff>59310</xdr:rowOff>
    </xdr:from>
    <xdr:to>
      <xdr:col>20</xdr:col>
      <xdr:colOff>771467</xdr:colOff>
      <xdr:row>60</xdr:row>
      <xdr:rowOff>2535</xdr:rowOff>
    </xdr:to>
    <xdr:graphicFrame macro="">
      <xdr:nvGraphicFramePr>
        <xdr:cNvPr id="4" name="Diagramm 3">
          <a:extLst>
            <a:ext uri="{FF2B5EF4-FFF2-40B4-BE49-F238E27FC236}">
              <a16:creationId xmlns:a16="http://schemas.microsoft.com/office/drawing/2014/main" id="{61BF2325-9BF8-4BF1-BA61-D7E9FF39FA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Administrator" id="{7E806F62-E3E3-4794-86B4-A4743C62D4C0}" userId="Administrator" providerId="None"/>
</personList>
</file>

<file path=xl/tables/table1.xml><?xml version="1.0" encoding="utf-8"?>
<table xmlns="http://schemas.openxmlformats.org/spreadsheetml/2006/main" id="1" name="Tabelle1" displayName="Tabelle1" ref="D1:G74" totalsRowShown="0">
  <autoFilter ref="D1:G74"/>
  <tableColumns count="4">
    <tableColumn id="1" name="Module"/>
    <tableColumn id="2" name="Spalte2" dataDxfId="2">
      <calculatedColumnFormula>ROWS($E$2:E3)</calculatedColumnFormula>
    </tableColumn>
    <tableColumn id="4" name="Spalte3" dataDxfId="1">
      <calculatedColumnFormula>COUNTIF(E2:E73,"?*")</calculatedColumnFormula>
    </tableColumn>
    <tableColumn id="5" name="Spalte4" dataDxfId="0">
      <calculatedColumnFormula>OFFSET($E$3,,,COUNTIF($E$3:$E$74,"?*"))</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 dT="2019-11-24T13:49:33.57" personId="{7E806F62-E3E3-4794-86B4-A4743C62D4C0}" id="{03F61D6F-8FE7-4E7F-89C6-C42205950D27}">
    <text>Bitte hier die Zahl an ECTS eingeben, falls Sie innerhalb des Semesters lediglich Teilpunkte im Modul erwerben (z.B. 4,5).</text>
  </threadedComment>
  <threadedComment ref="F9" dT="2019-11-24T13:49:33.57" personId="{7E806F62-E3E3-4794-86B4-A4743C62D4C0}" id="{9E4B19C9-4C71-4A01-A981-D68629AE3C45}">
    <text>Bitte hier die Zahl an ECTS eingeben, falls Sie innerhalb des Semesters lediglich Teilpunkte im Modul erwerben (z.B. 4,5).</text>
  </threadedComment>
  <threadedComment ref="H9" dT="2019-11-24T13:49:33.57" personId="{7E806F62-E3E3-4794-86B4-A4743C62D4C0}" id="{95599DD1-E27C-44DF-91D1-F1EC0B6F6CDB}">
    <text>Bitte hier die Zahl an ECTS eingeben, falls Sie innerhalb des Semesters lediglich Teilpunkte im Modul erwerben (z.B. 4,5).</text>
  </threadedComment>
  <threadedComment ref="J9" dT="2019-11-24T13:49:33.57" personId="{7E806F62-E3E3-4794-86B4-A4743C62D4C0}" id="{FCC62712-E495-40F5-8A19-01ECBC605CDA}">
    <text>Bitte hier die Zahl an ECTS eingeben, falls Sie innerhalb des Semesters lediglich Teilpunkte im Modul erwerben (z.B. 4,5).</text>
  </threadedComment>
  <threadedComment ref="L9" dT="2019-11-24T13:49:33.57" personId="{7E806F62-E3E3-4794-86B4-A4743C62D4C0}" id="{288E8FC3-12D7-41D5-85D6-844106E1DD26}">
    <text>Bitte hier die Zahl an ECTS eingeben, falls Sie innerhalb des Semesters lediglich Teilpunkte im Modul erwerben (z.B. 4,5).</text>
  </threadedComment>
  <threadedComment ref="N9" dT="2019-11-24T13:49:33.57" personId="{7E806F62-E3E3-4794-86B4-A4743C62D4C0}" id="{B93ACD1D-A333-4BAD-966B-4395F6F77FEE}">
    <text>Bitte hier die Zahl an ECTS eingeben, falls Sie innerhalb des Semesters lediglich Teilpunkte im Modul erwerben (z.B. 4,5).</text>
  </threadedComment>
  <threadedComment ref="P9" dT="2019-11-24T13:49:33.57" personId="{7E806F62-E3E3-4794-86B4-A4743C62D4C0}" id="{AEBC02E5-1B48-46BA-892F-E44D824A586A}">
    <text>Bitte hier die Zahl an ECTS eingeben, falls Sie innerhalb des Semesters lediglich Teilpunkte im Modul erwerben (z.B. 4,5).</text>
  </threadedComment>
  <threadedComment ref="R9" dT="2019-11-24T13:49:33.57" personId="{7E806F62-E3E3-4794-86B4-A4743C62D4C0}" id="{F6C4DF3F-2B25-4E40-85B8-2CF3194F5E67}">
    <text>Bitte hier die Zahl an ECTS eingeben, falls Sie innerhalb des Semesters lediglich Teilpunkte im Modul erwerben (z.B. 4,5).</text>
  </threadedComment>
  <threadedComment ref="T9" dT="2019-11-24T13:49:33.57" personId="{7E806F62-E3E3-4794-86B4-A4743C62D4C0}" id="{361C0FCD-8B38-41C2-8460-9CC7711ED2C1}">
    <text>Bitte hier die Zahl an ECTS eingeben, falls Sie innerhalb des Semesters lediglich Teilpunkte im Modul erwerben (z.B. 4,5).</text>
  </threadedComment>
  <threadedComment ref="D10" dT="2019-11-24T13:49:33.57" personId="{7E806F62-E3E3-4794-86B4-A4743C62D4C0}" id="{07A63FBE-C64A-4309-911B-6BCC61724102}">
    <text>Bitte hier die Zahl an ECTS eingeben, falls Sie innerhalb des Semesters lediglich Teilpunkte im Modul erwerben (z.B. 4,5).</text>
  </threadedComment>
  <threadedComment ref="F10" dT="2019-11-24T13:49:33.57" personId="{7E806F62-E3E3-4794-86B4-A4743C62D4C0}" id="{5F723FEE-3CEA-4BCE-94E2-AF0A4A2DA1B1}">
    <text>Bitte hier die Zahl an ECTS eingeben, falls Sie innerhalb des Semesters lediglich Teilpunkte im Modul erwerben (z.B. 4,5).</text>
  </threadedComment>
  <threadedComment ref="H10" dT="2019-11-24T13:49:33.57" personId="{7E806F62-E3E3-4794-86B4-A4743C62D4C0}" id="{D7F85DDE-D6B9-4E64-876D-0CA14902D373}">
    <text>Bitte hier die Zahl an ECTS eingeben, falls Sie innerhalb des Semesters lediglich Teilpunkte im Modul erwerben (z.B. 4,5).</text>
  </threadedComment>
  <threadedComment ref="J10" dT="2019-11-24T13:49:33.57" personId="{7E806F62-E3E3-4794-86B4-A4743C62D4C0}" id="{6611F75F-6869-43DA-B384-B5AD9C4E55E5}">
    <text>Bitte hier die Zahl an ECTS eingeben, falls Sie innerhalb des Semesters lediglich Teilpunkte im Modul erwerben (z.B. 4,5).</text>
  </threadedComment>
  <threadedComment ref="L10" dT="2019-11-24T13:49:33.57" personId="{7E806F62-E3E3-4794-86B4-A4743C62D4C0}" id="{C5115B25-160F-4458-AB2D-BDB67CBC269A}">
    <text>Bitte hier die Zahl an ECTS eingeben, falls Sie innerhalb des Semesters lediglich Teilpunkte im Modul erwerben (z.B. 4,5).</text>
  </threadedComment>
  <threadedComment ref="N10" dT="2019-11-24T13:49:33.57" personId="{7E806F62-E3E3-4794-86B4-A4743C62D4C0}" id="{916E310C-768D-48B2-944E-C661E40B3DFB}">
    <text>Bitte hier die Zahl an ECTS eingeben, falls Sie innerhalb des Semesters lediglich Teilpunkte im Modul erwerben (z.B. 4,5).</text>
  </threadedComment>
  <threadedComment ref="P10" dT="2019-11-24T13:49:33.57" personId="{7E806F62-E3E3-4794-86B4-A4743C62D4C0}" id="{B6C28B42-F99F-40BA-B55A-8A7F7A1E8C67}">
    <text>Bitte hier die Zahl an ECTS eingeben, falls Sie innerhalb des Semesters lediglich Teilpunkte im Modul erwerben (z.B. 4,5).</text>
  </threadedComment>
  <threadedComment ref="R10" dT="2019-11-24T13:49:33.57" personId="{7E806F62-E3E3-4794-86B4-A4743C62D4C0}" id="{1A7CC39B-F327-4750-8A85-C7BF96C59E9D}">
    <text>Bitte hier die Zahl an ECTS eingeben, falls Sie innerhalb des Semesters lediglich Teilpunkte im Modul erwerben (z.B. 4,5).</text>
  </threadedComment>
  <threadedComment ref="T10" dT="2019-11-24T13:49:33.57" personId="{7E806F62-E3E3-4794-86B4-A4743C62D4C0}" id="{148A8D29-C017-4F78-891D-3D160AEEE0DE}">
    <text>Bitte hier die Zahl an ECTS eingeben, falls Sie innerhalb des Semesters lediglich Teilpunkte im Modul erwerben (z.B. 4,5).</text>
  </threadedComment>
  <threadedComment ref="D11" dT="2019-11-24T13:49:33.57" personId="{7E806F62-E3E3-4794-86B4-A4743C62D4C0}" id="{F2D23D45-AE84-4BA4-A486-5F30D1FB5C84}">
    <text>Bitte hier die Zahl an ECTS eingeben, falls Sie innerhalb des Semesters lediglich Teilpunkte im Modul erwerben (z.B. 4,5).</text>
  </threadedComment>
  <threadedComment ref="F11" dT="2019-11-24T13:49:33.57" personId="{7E806F62-E3E3-4794-86B4-A4743C62D4C0}" id="{08D34BC7-5B44-43CD-8D89-56524D189723}">
    <text>Bitte hier die Zahl an ECTS eingeben, falls Sie innerhalb des Semesters lediglich Teilpunkte im Modul erwerben (z.B. 4,5).</text>
  </threadedComment>
  <threadedComment ref="H11" dT="2019-11-24T13:49:33.57" personId="{7E806F62-E3E3-4794-86B4-A4743C62D4C0}" id="{4BEF5A42-E301-44EE-8A6E-58BB8ACAB86E}">
    <text>Bitte hier die Zahl an ECTS eingeben, falls Sie innerhalb des Semesters lediglich Teilpunkte im Modul erwerben (z.B. 4,5).</text>
  </threadedComment>
  <threadedComment ref="J11" dT="2019-11-24T13:49:33.57" personId="{7E806F62-E3E3-4794-86B4-A4743C62D4C0}" id="{3A005EA9-710B-4DB8-A726-1FCA93A89782}">
    <text>Bitte hier die Zahl an ECTS eingeben, falls Sie innerhalb des Semesters lediglich Teilpunkte im Modul erwerben (z.B. 4,5).</text>
  </threadedComment>
  <threadedComment ref="L11" dT="2019-11-24T13:49:33.57" personId="{7E806F62-E3E3-4794-86B4-A4743C62D4C0}" id="{D81E7A9B-0219-46E7-913E-85D4529AF529}">
    <text>Bitte hier die Zahl an ECTS eingeben, falls Sie innerhalb des Semesters lediglich Teilpunkte im Modul erwerben (z.B. 4,5).</text>
  </threadedComment>
  <threadedComment ref="N11" dT="2019-11-24T13:49:33.57" personId="{7E806F62-E3E3-4794-86B4-A4743C62D4C0}" id="{7C68333A-431C-4A93-A39C-E3318DCA1DF4}">
    <text>Bitte hier die Zahl an ECTS eingeben, falls Sie innerhalb des Semesters lediglich Teilpunkte im Modul erwerben (z.B. 4,5).</text>
  </threadedComment>
  <threadedComment ref="P11" dT="2019-11-24T13:49:33.57" personId="{7E806F62-E3E3-4794-86B4-A4743C62D4C0}" id="{9F276AB9-9D02-42B4-8CC2-7F188F08867B}">
    <text>Bitte hier die Zahl an ECTS eingeben, falls Sie innerhalb des Semesters lediglich Teilpunkte im Modul erwerben (z.B. 4,5).</text>
  </threadedComment>
  <threadedComment ref="R11" dT="2019-11-24T13:49:33.57" personId="{7E806F62-E3E3-4794-86B4-A4743C62D4C0}" id="{1E2E8D90-C325-42A6-806C-52609E1C5662}">
    <text>Bitte hier die Zahl an ECTS eingeben, falls Sie innerhalb des Semesters lediglich Teilpunkte im Modul erwerben (z.B. 4,5).</text>
  </threadedComment>
  <threadedComment ref="T11" dT="2019-11-24T13:49:33.57" personId="{7E806F62-E3E3-4794-86B4-A4743C62D4C0}" id="{331AFFC2-E042-499A-8B4F-47E29C8A2CF0}">
    <text>Bitte hier die Zahl an ECTS eingeben, falls Sie innerhalb des Semesters lediglich Teilpunkte im Modul erwerben (z.B. 4,5).</text>
  </threadedComment>
  <threadedComment ref="D12" dT="2019-11-24T13:49:33.57" personId="{7E806F62-E3E3-4794-86B4-A4743C62D4C0}" id="{4C62DBE2-4F47-4D9C-BD6D-D2FF4B157787}">
    <text>Bitte hier die Zahl an ECTS eingeben, falls Sie innerhalb des Semesters lediglich Teilpunkte im Modul erwerben (z.B. 4,5).</text>
  </threadedComment>
  <threadedComment ref="F12" dT="2019-11-24T13:49:33.57" personId="{7E806F62-E3E3-4794-86B4-A4743C62D4C0}" id="{52094DC9-991B-44C0-8A3C-0E33EF9ADAE2}">
    <text>Bitte hier die Zahl an ECTS eingeben, falls Sie innerhalb des Semesters lediglich Teilpunkte im Modul erwerben (z.B. 4,5).</text>
  </threadedComment>
  <threadedComment ref="H12" dT="2019-11-24T13:49:33.57" personId="{7E806F62-E3E3-4794-86B4-A4743C62D4C0}" id="{843EDCA4-D1A5-45E4-8D68-8725B22540CA}">
    <text>Bitte hier die Zahl an ECTS eingeben, falls Sie innerhalb des Semesters lediglich Teilpunkte im Modul erwerben (z.B. 4,5).</text>
  </threadedComment>
  <threadedComment ref="J12" dT="2019-11-24T13:49:33.57" personId="{7E806F62-E3E3-4794-86B4-A4743C62D4C0}" id="{A059C81F-4588-4699-89D2-40386A4A37D0}">
    <text>Bitte hier die Zahl an ECTS eingeben, falls Sie innerhalb des Semesters lediglich Teilpunkte im Modul erwerben (z.B. 4,5).</text>
  </threadedComment>
  <threadedComment ref="L12" dT="2019-11-24T13:49:33.57" personId="{7E806F62-E3E3-4794-86B4-A4743C62D4C0}" id="{1FE09CA5-ED30-4753-BAEA-EB3A22F2349D}">
    <text>Bitte hier die Zahl an ECTS eingeben, falls Sie innerhalb des Semesters lediglich Teilpunkte im Modul erwerben (z.B. 4,5).</text>
  </threadedComment>
  <threadedComment ref="N12" dT="2019-11-24T13:49:33.57" personId="{7E806F62-E3E3-4794-86B4-A4743C62D4C0}" id="{25FAD473-087A-4FA8-9CEB-2B2F563AF41E}">
    <text>Bitte hier die Zahl an ECTS eingeben, falls Sie innerhalb des Semesters lediglich Teilpunkte im Modul erwerben (z.B. 4,5).</text>
  </threadedComment>
  <threadedComment ref="P12" dT="2019-11-24T13:49:33.57" personId="{7E806F62-E3E3-4794-86B4-A4743C62D4C0}" id="{6C91F177-D51D-444C-B118-05195FCD8DAA}">
    <text>Bitte hier die Zahl an ECTS eingeben, falls Sie innerhalb des Semesters lediglich Teilpunkte im Modul erwerben (z.B. 4,5).</text>
  </threadedComment>
  <threadedComment ref="R12" dT="2019-11-24T13:49:33.57" personId="{7E806F62-E3E3-4794-86B4-A4743C62D4C0}" id="{88BA5BE7-2495-4A76-907D-F5B51AE54C15}">
    <text>Bitte hier die Zahl an ECTS eingeben, falls Sie innerhalb des Semesters lediglich Teilpunkte im Modul erwerben (z.B. 4,5).</text>
  </threadedComment>
  <threadedComment ref="T12" dT="2019-11-24T13:49:33.57" personId="{7E806F62-E3E3-4794-86B4-A4743C62D4C0}" id="{5E1002E9-C652-4726-A6C1-0356E5D0D52B}">
    <text>Bitte hier die Zahl an ECTS eingeben, falls Sie innerhalb des Semesters lediglich Teilpunkte im Modul erwerben (z.B. 4,5).</text>
  </threadedComment>
  <threadedComment ref="D13" dT="2019-11-24T13:49:33.57" personId="{7E806F62-E3E3-4794-86B4-A4743C62D4C0}" id="{9AA3A9F2-CA29-4A8A-A29E-6ED155352CD3}">
    <text>Bitte hier die Zahl an ECTS eingeben, falls Sie innerhalb des Semesters lediglich Teilpunkte im Modul erwerben (z.B. 4,5).</text>
  </threadedComment>
  <threadedComment ref="F13" dT="2019-11-24T13:49:33.57" personId="{7E806F62-E3E3-4794-86B4-A4743C62D4C0}" id="{0AF6EA87-2619-4F61-8F21-256B2979B536}">
    <text>Bitte hier die Zahl an ECTS eingeben, falls Sie innerhalb des Semesters lediglich Teilpunkte im Modul erwerben (z.B. 4,5).</text>
  </threadedComment>
  <threadedComment ref="H13" dT="2019-11-24T13:49:33.57" personId="{7E806F62-E3E3-4794-86B4-A4743C62D4C0}" id="{63160EF8-267C-4E25-B288-A34B4CBF513B}">
    <text>Bitte hier die Zahl an ECTS eingeben, falls Sie innerhalb des Semesters lediglich Teilpunkte im Modul erwerben (z.B. 4,5).</text>
  </threadedComment>
  <threadedComment ref="J13" dT="2019-11-24T13:49:33.57" personId="{7E806F62-E3E3-4794-86B4-A4743C62D4C0}" id="{7CD1673A-CB21-4F71-B93C-D44C37A7F544}">
    <text>Bitte hier die Zahl an ECTS eingeben, falls Sie innerhalb des Semesters lediglich Teilpunkte im Modul erwerben (z.B. 4,5).</text>
  </threadedComment>
  <threadedComment ref="L13" dT="2019-11-24T13:49:33.57" personId="{7E806F62-E3E3-4794-86B4-A4743C62D4C0}" id="{6A911193-38BE-4E25-8197-3E78F854E998}">
    <text>Bitte hier die Zahl an ECTS eingeben, falls Sie innerhalb des Semesters lediglich Teilpunkte im Modul erwerben (z.B. 4,5).</text>
  </threadedComment>
  <threadedComment ref="N13" dT="2019-11-24T13:49:33.57" personId="{7E806F62-E3E3-4794-86B4-A4743C62D4C0}" id="{BC6B7B70-0620-4A89-918F-148B8DFA6AF1}">
    <text>Bitte hier die Zahl an ECTS eingeben, falls Sie innerhalb des Semesters lediglich Teilpunkte im Modul erwerben (z.B. 4,5).</text>
  </threadedComment>
  <threadedComment ref="P13" dT="2019-11-24T13:49:33.57" personId="{7E806F62-E3E3-4794-86B4-A4743C62D4C0}" id="{6A5BA4F5-626F-498D-AB5F-C689B49080E9}">
    <text>Bitte hier die Zahl an ECTS eingeben, falls Sie innerhalb des Semesters lediglich Teilpunkte im Modul erwerben (z.B. 4,5).</text>
  </threadedComment>
  <threadedComment ref="R13" dT="2019-11-24T13:49:33.57" personId="{7E806F62-E3E3-4794-86B4-A4743C62D4C0}" id="{4BAF342C-B21C-4ADA-BEB5-A4CA7E9A0258}">
    <text>Bitte hier die Zahl an ECTS eingeben, falls Sie innerhalb des Semesters lediglich Teilpunkte im Modul erwerben (z.B. 4,5).</text>
  </threadedComment>
  <threadedComment ref="T13" dT="2019-11-24T13:49:33.57" personId="{7E806F62-E3E3-4794-86B4-A4743C62D4C0}" id="{0C138D2C-8C91-4273-8B32-6A101D485158}">
    <text>Bitte hier die Zahl an ECTS eingeben, falls Sie innerhalb des Semesters lediglich Teilpunkte im Modul erwerben (z.B. 4,5).</text>
  </threadedComment>
  <threadedComment ref="D14" dT="2019-11-24T13:49:33.57" personId="{7E806F62-E3E3-4794-86B4-A4743C62D4C0}" id="{8E6A0D3E-2DF5-4FCE-A2A5-7F8385AE769B}">
    <text>Bitte hier die Zahl an ECTS eingeben, falls Sie innerhalb des Semesters lediglich Teilpunkte im Modul erwerben (z.B. 4,5).</text>
  </threadedComment>
  <threadedComment ref="F14" dT="2019-11-24T13:49:33.57" personId="{7E806F62-E3E3-4794-86B4-A4743C62D4C0}" id="{ED80D203-2D4F-41F0-8023-774AFCF1B1BD}">
    <text>Bitte hier die Zahl an ECTS eingeben, falls Sie innerhalb des Semesters lediglich Teilpunkte im Modul erwerben (z.B. 4,5).</text>
  </threadedComment>
  <threadedComment ref="H14" dT="2019-11-24T13:49:33.57" personId="{7E806F62-E3E3-4794-86B4-A4743C62D4C0}" id="{8AA735C3-1932-49CC-9338-5F080D2CB23C}">
    <text>Bitte hier die Zahl an ECTS eingeben, falls Sie innerhalb des Semesters lediglich Teilpunkte im Modul erwerben (z.B. 4,5).</text>
  </threadedComment>
  <threadedComment ref="J14" dT="2019-11-24T13:49:33.57" personId="{7E806F62-E3E3-4794-86B4-A4743C62D4C0}" id="{9805F5FC-35AC-46E9-83F4-5F304EC4DFE2}">
    <text>Bitte hier die Zahl an ECTS eingeben, falls Sie innerhalb des Semesters lediglich Teilpunkte im Modul erwerben (z.B. 4,5).</text>
  </threadedComment>
  <threadedComment ref="L14" dT="2019-11-24T13:49:33.57" personId="{7E806F62-E3E3-4794-86B4-A4743C62D4C0}" id="{A23A2783-DFE7-4259-B054-422D807CD14C}">
    <text>Bitte hier die Zahl an ECTS eingeben, falls Sie innerhalb des Semesters lediglich Teilpunkte im Modul erwerben (z.B. 4,5).</text>
  </threadedComment>
  <threadedComment ref="N14" dT="2019-11-24T13:49:33.57" personId="{7E806F62-E3E3-4794-86B4-A4743C62D4C0}" id="{BDF9B5B2-5761-4C0D-B170-F54B91DA8F84}">
    <text>Bitte hier die Zahl an ECTS eingeben, falls Sie innerhalb des Semesters lediglich Teilpunkte im Modul erwerben (z.B. 4,5).</text>
  </threadedComment>
  <threadedComment ref="P14" dT="2019-11-24T13:49:33.57" personId="{7E806F62-E3E3-4794-86B4-A4743C62D4C0}" id="{474D1623-1A7F-4529-8888-6EC68C2CE46A}">
    <text>Bitte hier die Zahl an ECTS eingeben, falls Sie innerhalb des Semesters lediglich Teilpunkte im Modul erwerben (z.B. 4,5).</text>
  </threadedComment>
  <threadedComment ref="R14" dT="2019-11-24T13:49:33.57" personId="{7E806F62-E3E3-4794-86B4-A4743C62D4C0}" id="{B02BC1A1-28A3-4ABA-BD1D-DBE482CC7A8D}">
    <text>Bitte hier die Zahl an ECTS eingeben, falls Sie innerhalb des Semesters lediglich Teilpunkte im Modul erwerben (z.B. 4,5).</text>
  </threadedComment>
  <threadedComment ref="T14" dT="2019-11-24T13:49:33.57" personId="{7E806F62-E3E3-4794-86B4-A4743C62D4C0}" id="{8E1A237B-FFF1-4C0E-AC10-A45BEB4E63F5}">
    <text>Bitte hier die Zahl an ECTS eingeben, falls Sie innerhalb des Semesters lediglich Teilpunkte im Modul erwerben (z.B. 4,5).</text>
  </threadedComment>
  <threadedComment ref="D15" dT="2019-11-24T13:49:33.57" personId="{7E806F62-E3E3-4794-86B4-A4743C62D4C0}" id="{57FEDF16-D3FF-4D1A-89A2-095DD246CD3B}">
    <text>Bitte hier die Zahl an ECTS eingeben, falls Sie innerhalb des Semesters lediglich Teilpunkte im Modul erwerben (z.B. 4,5).</text>
  </threadedComment>
  <threadedComment ref="F15" dT="2019-11-24T13:49:33.57" personId="{7E806F62-E3E3-4794-86B4-A4743C62D4C0}" id="{6EA80127-C4CC-403C-B638-D840FD6847B4}">
    <text>Bitte hier die Zahl an ECTS eingeben, falls Sie innerhalb des Semesters lediglich Teilpunkte im Modul erwerben (z.B. 4,5).</text>
  </threadedComment>
  <threadedComment ref="H15" dT="2019-11-24T13:49:33.57" personId="{7E806F62-E3E3-4794-86B4-A4743C62D4C0}" id="{7F86316F-82A7-41DA-8A3E-808515C91F1B}">
    <text>Bitte hier die Zahl an ECTS eingeben, falls Sie innerhalb des Semesters lediglich Teilpunkte im Modul erwerben (z.B. 4,5).</text>
  </threadedComment>
  <threadedComment ref="J15" dT="2019-11-24T13:49:33.57" personId="{7E806F62-E3E3-4794-86B4-A4743C62D4C0}" id="{2D55870D-FF20-43FF-B21C-68BA3CF4A019}">
    <text>Bitte hier die Zahl an ECTS eingeben, falls Sie innerhalb des Semesters lediglich Teilpunkte im Modul erwerben (z.B. 4,5).</text>
  </threadedComment>
  <threadedComment ref="L15" dT="2019-11-24T13:49:33.57" personId="{7E806F62-E3E3-4794-86B4-A4743C62D4C0}" id="{645301E1-8422-4AF4-95AC-3D8348DE5C3D}">
    <text>Bitte hier die Zahl an ECTS eingeben, falls Sie innerhalb des Semesters lediglich Teilpunkte im Modul erwerben (z.B. 4,5).</text>
  </threadedComment>
  <threadedComment ref="N15" dT="2019-11-24T13:49:33.57" personId="{7E806F62-E3E3-4794-86B4-A4743C62D4C0}" id="{EFADA756-674A-43E0-B13A-EC5DE81E4E07}">
    <text>Bitte hier die Zahl an ECTS eingeben, falls Sie innerhalb des Semesters lediglich Teilpunkte im Modul erwerben (z.B. 4,5).</text>
  </threadedComment>
  <threadedComment ref="P15" dT="2019-11-24T13:49:33.57" personId="{7E806F62-E3E3-4794-86B4-A4743C62D4C0}" id="{791FB354-550E-4A5A-81BD-4D40C70A6EA7}">
    <text>Bitte hier die Zahl an ECTS eingeben, falls Sie innerhalb des Semesters lediglich Teilpunkte im Modul erwerben (z.B. 4,5).</text>
  </threadedComment>
  <threadedComment ref="R15" dT="2019-11-24T13:49:33.57" personId="{7E806F62-E3E3-4794-86B4-A4743C62D4C0}" id="{E0FE7DAA-CF03-46B0-A797-8A79E65F1053}">
    <text>Bitte hier die Zahl an ECTS eingeben, falls Sie innerhalb des Semesters lediglich Teilpunkte im Modul erwerben (z.B. 4,5).</text>
  </threadedComment>
  <threadedComment ref="T15" dT="2019-11-24T13:49:33.57" personId="{7E806F62-E3E3-4794-86B4-A4743C62D4C0}" id="{8A44BC34-CC99-425E-99D1-AF506F655950}">
    <text>Bitte hier die Zahl an ECTS eingeben, falls Sie innerhalb des Semesters lediglich Teilpunkte im Modul erwerben (z.B. 4,5).</text>
  </threadedComment>
  <threadedComment ref="D16" dT="2019-11-24T13:49:33.57" personId="{7E806F62-E3E3-4794-86B4-A4743C62D4C0}" id="{DB4D4CAE-C7B8-4973-AADD-0AD9253B46BB}">
    <text>Bitte hier die Zahl an ECTS eingeben, falls Sie innerhalb des Semesters lediglich Teilpunkte im Modul erwerben (z.B. 4,5).</text>
  </threadedComment>
  <threadedComment ref="F16" dT="2019-11-24T13:49:33.57" personId="{7E806F62-E3E3-4794-86B4-A4743C62D4C0}" id="{D2D4D23D-B270-45FA-9DE4-BB8DFED333D4}">
    <text>Bitte hier die Zahl an ECTS eingeben, falls Sie innerhalb des Semesters lediglich Teilpunkte im Modul erwerben (z.B. 4,5).</text>
  </threadedComment>
  <threadedComment ref="H16" dT="2019-11-24T13:49:33.57" personId="{7E806F62-E3E3-4794-86B4-A4743C62D4C0}" id="{BE201F3E-629C-430B-BCF0-B3E066DA47CC}">
    <text>Bitte hier die Zahl an ECTS eingeben, falls Sie innerhalb des Semesters lediglich Teilpunkte im Modul erwerben (z.B. 4,5).</text>
  </threadedComment>
  <threadedComment ref="J16" dT="2019-11-24T13:49:33.57" personId="{7E806F62-E3E3-4794-86B4-A4743C62D4C0}" id="{369A709E-84E0-4A85-8F6D-55B99F796A2C}">
    <text>Bitte hier die Zahl an ECTS eingeben, falls Sie innerhalb des Semesters lediglich Teilpunkte im Modul erwerben (z.B. 4,5).</text>
  </threadedComment>
  <threadedComment ref="L16" dT="2019-11-24T13:49:33.57" personId="{7E806F62-E3E3-4794-86B4-A4743C62D4C0}" id="{2B659F21-C357-4149-B77F-A49989D2C34C}">
    <text>Bitte hier die Zahl an ECTS eingeben, falls Sie innerhalb des Semesters lediglich Teilpunkte im Modul erwerben (z.B. 4,5).</text>
  </threadedComment>
  <threadedComment ref="N16" dT="2019-11-24T13:49:33.57" personId="{7E806F62-E3E3-4794-86B4-A4743C62D4C0}" id="{386CC7F4-5594-47BB-A2BF-D72B4937E000}">
    <text>Bitte hier die Zahl an ECTS eingeben, falls Sie innerhalb des Semesters lediglich Teilpunkte im Modul erwerben (z.B. 4,5).</text>
  </threadedComment>
  <threadedComment ref="P16" dT="2019-11-24T13:49:33.57" personId="{7E806F62-E3E3-4794-86B4-A4743C62D4C0}" id="{E4D77AB4-17EB-4572-9278-9BFDEBBFDDED}">
    <text>Bitte hier die Zahl an ECTS eingeben, falls Sie innerhalb des Semesters lediglich Teilpunkte im Modul erwerben (z.B. 4,5).</text>
  </threadedComment>
  <threadedComment ref="R16" dT="2019-11-24T13:49:33.57" personId="{7E806F62-E3E3-4794-86B4-A4743C62D4C0}" id="{5C1F6980-14CA-4D78-9BC1-BF78079951E4}">
    <text>Bitte hier die Zahl an ECTS eingeben, falls Sie innerhalb des Semesters lediglich Teilpunkte im Modul erwerben (z.B. 4,5).</text>
  </threadedComment>
  <threadedComment ref="T16" dT="2019-11-24T13:49:33.57" personId="{7E806F62-E3E3-4794-86B4-A4743C62D4C0}" id="{F6076035-B237-4B0F-BD89-10BA31CB1169}">
    <text>Bitte hier die Zahl an ECTS eingeben, falls Sie innerhalb des Semesters lediglich Teilpunkte im Modul erwerben (z.B. 4,5).</text>
  </threadedComment>
  <threadedComment ref="D17" dT="2019-11-24T13:49:33.57" personId="{7E806F62-E3E3-4794-86B4-A4743C62D4C0}" id="{A638C988-12E7-4B49-B88E-25B6F626D988}">
    <text>Bitte hier die Zahl an ECTS eingeben, falls Sie innerhalb des Semesters lediglich Teilpunkte im Modul erwerben (z.B. 4,5).</text>
  </threadedComment>
  <threadedComment ref="F17" dT="2019-11-24T13:49:33.57" personId="{7E806F62-E3E3-4794-86B4-A4743C62D4C0}" id="{81871B4B-65BD-4BE4-8479-86B8F8137CA4}">
    <text>Bitte hier die Zahl an ECTS eingeben, falls Sie innerhalb des Semesters lediglich Teilpunkte im Modul erwerben (z.B. 4,5).</text>
  </threadedComment>
  <threadedComment ref="H17" dT="2019-11-24T13:49:33.57" personId="{7E806F62-E3E3-4794-86B4-A4743C62D4C0}" id="{223978AF-3F8F-4A9C-96B3-C529275A911D}">
    <text>Bitte hier die Zahl an ECTS eingeben, falls Sie innerhalb des Semesters lediglich Teilpunkte im Modul erwerben (z.B. 4,5).</text>
  </threadedComment>
  <threadedComment ref="J17" dT="2019-11-24T13:49:33.57" personId="{7E806F62-E3E3-4794-86B4-A4743C62D4C0}" id="{A1C4ACCB-0924-44CB-88FC-05FE2392C490}">
    <text>Bitte hier die Zahl an ECTS eingeben, falls Sie innerhalb des Semesters lediglich Teilpunkte im Modul erwerben (z.B. 4,5).</text>
  </threadedComment>
  <threadedComment ref="L17" dT="2019-11-24T13:49:33.57" personId="{7E806F62-E3E3-4794-86B4-A4743C62D4C0}" id="{838B3208-7341-4D64-BFAE-4E0B8202CF3F}">
    <text>Bitte hier die Zahl an ECTS eingeben, falls Sie innerhalb des Semesters lediglich Teilpunkte im Modul erwerben (z.B. 4,5).</text>
  </threadedComment>
  <threadedComment ref="N17" dT="2019-11-24T13:49:33.57" personId="{7E806F62-E3E3-4794-86B4-A4743C62D4C0}" id="{CF71CF3C-2F91-487C-AF4E-89466999FD0A}">
    <text>Bitte hier die Zahl an ECTS eingeben, falls Sie innerhalb des Semesters lediglich Teilpunkte im Modul erwerben (z.B. 4,5).</text>
  </threadedComment>
  <threadedComment ref="P17" dT="2019-11-24T13:49:33.57" personId="{7E806F62-E3E3-4794-86B4-A4743C62D4C0}" id="{32252BBC-3B0C-4480-B94B-418EC28E929C}">
    <text>Bitte hier die Zahl an ECTS eingeben, falls Sie innerhalb des Semesters lediglich Teilpunkte im Modul erwerben (z.B. 4,5).</text>
  </threadedComment>
  <threadedComment ref="R17" dT="2019-11-24T13:49:33.57" personId="{7E806F62-E3E3-4794-86B4-A4743C62D4C0}" id="{59C51C18-D4FF-4331-BFB9-A332916F4603}">
    <text>Bitte hier die Zahl an ECTS eingeben, falls Sie innerhalb des Semesters lediglich Teilpunkte im Modul erwerben (z.B. 4,5).</text>
  </threadedComment>
  <threadedComment ref="T17" dT="2019-11-24T13:49:33.57" personId="{7E806F62-E3E3-4794-86B4-A4743C62D4C0}" id="{873225C6-1512-43DA-86AD-0880037BD808}">
    <text>Bitte hier die Zahl an ECTS eingeben, falls Sie innerhalb des Semesters lediglich Teilpunkte im Modul erwerben (z.B. 4,5).</text>
  </threadedComment>
</ThreadedComments>
</file>

<file path=xl/threadedComments/threadedComment2.xml><?xml version="1.0" encoding="utf-8"?>
<ThreadedComments xmlns="http://schemas.microsoft.com/office/spreadsheetml/2018/threadedcomments" xmlns:x="http://schemas.openxmlformats.org/spreadsheetml/2006/main">
  <threadedComment ref="D9" dT="2019-11-24T13:49:33.57" personId="{7E806F62-E3E3-4794-86B4-A4743C62D4C0}" id="{B18C7CB4-452D-48DE-B44A-8C93CCC3DA30}">
    <text>Bitte hier die Zahl an ECTS eingeben, falls Sie innerhalb des Semesters lediglich Teilpunkte im Modul erwerben (z.B. 4,5).</text>
  </threadedComment>
  <threadedComment ref="F9" dT="2019-11-24T13:49:33.57" personId="{7E806F62-E3E3-4794-86B4-A4743C62D4C0}" id="{B0F60615-7136-4E28-85B3-B5FDB1C3F743}">
    <text>Bitte hier die Zahl an ECTS eingeben, falls Sie innerhalb des Semesters lediglich Teilpunkte im Modul erwerben (z.B. 4,5).</text>
  </threadedComment>
  <threadedComment ref="H9" dT="2019-11-24T13:49:33.57" personId="{7E806F62-E3E3-4794-86B4-A4743C62D4C0}" id="{CC6EEBAB-AEEC-4087-A0E8-671839E46F87}">
    <text>Bitte hier die Zahl an ECTS eingeben, falls Sie innerhalb des Semesters lediglich Teilpunkte im Modul erwerben (z.B. 4,5).</text>
  </threadedComment>
  <threadedComment ref="J9" dT="2019-11-24T13:49:33.57" personId="{7E806F62-E3E3-4794-86B4-A4743C62D4C0}" id="{3CE8CAD2-D658-4B40-BAF7-A26FB7875677}">
    <text>Bitte hier die Zahl an ECTS eingeben, falls Sie innerhalb des Semesters lediglich Teilpunkte im Modul erwerben (z.B. 4,5).</text>
  </threadedComment>
  <threadedComment ref="L9" dT="2019-11-24T13:49:33.57" personId="{7E806F62-E3E3-4794-86B4-A4743C62D4C0}" id="{5341CD97-2ABF-42AB-8114-E36809810418}">
    <text>Bitte hier die Zahl an ECTS eingeben, falls Sie innerhalb des Semesters lediglich Teilpunkte im Modul erwerben (z.B. 4,5).</text>
  </threadedComment>
  <threadedComment ref="N9" dT="2019-11-24T13:49:33.57" personId="{7E806F62-E3E3-4794-86B4-A4743C62D4C0}" id="{A7B25D3F-31C3-436D-B32B-671225556536}">
    <text>Bitte hier die Zahl an ECTS eingeben, falls Sie innerhalb des Semesters lediglich Teilpunkte im Modul erwerben (z.B. 4,5).</text>
  </threadedComment>
  <threadedComment ref="P9" dT="2019-11-24T13:49:33.57" personId="{7E806F62-E3E3-4794-86B4-A4743C62D4C0}" id="{296504B7-AA3A-4ACB-A455-6D16673871B4}">
    <text>Bitte hier die Zahl an ECTS eingeben, falls Sie innerhalb des Semesters lediglich Teilpunkte im Modul erwerben (z.B. 4,5).</text>
  </threadedComment>
  <threadedComment ref="R9" dT="2019-11-24T13:49:33.57" personId="{7E806F62-E3E3-4794-86B4-A4743C62D4C0}" id="{83890E07-4426-46B4-A6A6-7CB1FE58A5EA}">
    <text>Bitte hier die Zahl an ECTS eingeben, falls Sie innerhalb des Semesters lediglich Teilpunkte im Modul erwerben (z.B. 4,5).</text>
  </threadedComment>
  <threadedComment ref="T9" dT="2019-11-24T13:49:33.57" personId="{7E806F62-E3E3-4794-86B4-A4743C62D4C0}" id="{7174FB9C-E720-4A12-B3DC-29E4DABFA60C}">
    <text>Bitte hier die Zahl an ECTS eingeben, falls Sie innerhalb des Semesters lediglich Teilpunkte im Modul erwerben (z.B. 4,5).</text>
  </threadedComment>
  <threadedComment ref="D10" dT="2019-11-24T13:49:33.57" personId="{7E806F62-E3E3-4794-86B4-A4743C62D4C0}" id="{F7C718D5-8BB6-417C-9CE0-A218FC4CC9F4}">
    <text>Bitte hier die Zahl an ECTS eingeben, falls Sie innerhalb des Semesters lediglich Teilpunkte im Modul erwerben (z.B. 4,5).</text>
  </threadedComment>
  <threadedComment ref="F10" dT="2019-11-24T13:49:33.57" personId="{7E806F62-E3E3-4794-86B4-A4743C62D4C0}" id="{E1511439-2081-4068-8908-C0685B430864}">
    <text>Bitte hier die Zahl an ECTS eingeben, falls Sie innerhalb des Semesters lediglich Teilpunkte im Modul erwerben (z.B. 4,5).</text>
  </threadedComment>
  <threadedComment ref="H10" dT="2019-11-24T13:49:33.57" personId="{7E806F62-E3E3-4794-86B4-A4743C62D4C0}" id="{242E7E1B-80AF-4111-977F-A9702AE4DC8D}">
    <text>Bitte hier die Zahl an ECTS eingeben, falls Sie innerhalb des Semesters lediglich Teilpunkte im Modul erwerben (z.B. 4,5).</text>
  </threadedComment>
  <threadedComment ref="J10" dT="2019-11-24T13:49:33.57" personId="{7E806F62-E3E3-4794-86B4-A4743C62D4C0}" id="{C4FCFCEE-C5FB-41C6-861E-FCD10686266F}">
    <text>Bitte hier die Zahl an ECTS eingeben, falls Sie innerhalb des Semesters lediglich Teilpunkte im Modul erwerben (z.B. 4,5).</text>
  </threadedComment>
  <threadedComment ref="L10" dT="2019-11-24T13:49:33.57" personId="{7E806F62-E3E3-4794-86B4-A4743C62D4C0}" id="{7353D34D-998E-4009-A613-687CF7582804}">
    <text>Bitte hier die Zahl an ECTS eingeben, falls Sie innerhalb des Semesters lediglich Teilpunkte im Modul erwerben (z.B. 4,5).</text>
  </threadedComment>
  <threadedComment ref="N10" dT="2019-11-24T13:49:33.57" personId="{7E806F62-E3E3-4794-86B4-A4743C62D4C0}" id="{EF915444-E794-41BF-A4CF-404F5C75EBD4}">
    <text>Bitte hier die Zahl an ECTS eingeben, falls Sie innerhalb des Semesters lediglich Teilpunkte im Modul erwerben (z.B. 4,5).</text>
  </threadedComment>
  <threadedComment ref="P10" dT="2019-11-24T13:49:33.57" personId="{7E806F62-E3E3-4794-86B4-A4743C62D4C0}" id="{3B6B5FFF-363E-46C9-BF0D-DB5CA3745784}">
    <text>Bitte hier die Zahl an ECTS eingeben, falls Sie innerhalb des Semesters lediglich Teilpunkte im Modul erwerben (z.B. 4,5).</text>
  </threadedComment>
  <threadedComment ref="R10" dT="2019-11-24T13:49:33.57" personId="{7E806F62-E3E3-4794-86B4-A4743C62D4C0}" id="{16B7356A-EF80-4AA5-8BF2-D488D84F56AD}">
    <text>Bitte hier die Zahl an ECTS eingeben, falls Sie innerhalb des Semesters lediglich Teilpunkte im Modul erwerben (z.B. 4,5).</text>
  </threadedComment>
  <threadedComment ref="T10" dT="2019-11-24T13:49:33.57" personId="{7E806F62-E3E3-4794-86B4-A4743C62D4C0}" id="{3CF5C26C-D30E-48AB-9642-E3CB5E035C9A}">
    <text>Bitte hier die Zahl an ECTS eingeben, falls Sie innerhalb des Semesters lediglich Teilpunkte im Modul erwerben (z.B. 4,5).</text>
  </threadedComment>
  <threadedComment ref="D11" dT="2019-11-24T13:49:33.57" personId="{7E806F62-E3E3-4794-86B4-A4743C62D4C0}" id="{B83A998F-3100-4AAF-AE96-6A158E9DCB06}">
    <text>Bitte hier die Zahl an ECTS eingeben, falls Sie innerhalb des Semesters lediglich Teilpunkte im Modul erwerben (z.B. 4,5).</text>
  </threadedComment>
  <threadedComment ref="F11" dT="2019-11-24T13:49:33.57" personId="{7E806F62-E3E3-4794-86B4-A4743C62D4C0}" id="{654FEE51-2766-45B5-AC3C-875A25C77164}">
    <text>Bitte hier die Zahl an ECTS eingeben, falls Sie innerhalb des Semesters lediglich Teilpunkte im Modul erwerben (z.B. 4,5).</text>
  </threadedComment>
  <threadedComment ref="H11" dT="2019-11-24T13:49:33.57" personId="{7E806F62-E3E3-4794-86B4-A4743C62D4C0}" id="{073BF45B-3FCE-4031-8198-120208E1861D}">
    <text>Bitte hier die Zahl an ECTS eingeben, falls Sie innerhalb des Semesters lediglich Teilpunkte im Modul erwerben (z.B. 4,5).</text>
  </threadedComment>
  <threadedComment ref="J11" dT="2019-11-24T13:49:33.57" personId="{7E806F62-E3E3-4794-86B4-A4743C62D4C0}" id="{861807C0-2CFF-41B0-895E-EC187FA49EA9}">
    <text>Bitte hier die Zahl an ECTS eingeben, falls Sie innerhalb des Semesters lediglich Teilpunkte im Modul erwerben (z.B. 4,5).</text>
  </threadedComment>
  <threadedComment ref="L11" dT="2019-11-24T13:49:33.57" personId="{7E806F62-E3E3-4794-86B4-A4743C62D4C0}" id="{274E3D5A-8D10-458C-841A-F2D909BF543F}">
    <text>Bitte hier die Zahl an ECTS eingeben, falls Sie innerhalb des Semesters lediglich Teilpunkte im Modul erwerben (z.B. 4,5).</text>
  </threadedComment>
  <threadedComment ref="N11" dT="2019-11-24T13:49:33.57" personId="{7E806F62-E3E3-4794-86B4-A4743C62D4C0}" id="{6C994633-623F-4805-8579-2EE37449CA2E}">
    <text>Bitte hier die Zahl an ECTS eingeben, falls Sie innerhalb des Semesters lediglich Teilpunkte im Modul erwerben (z.B. 4,5).</text>
  </threadedComment>
  <threadedComment ref="P11" dT="2019-11-24T13:49:33.57" personId="{7E806F62-E3E3-4794-86B4-A4743C62D4C0}" id="{0748FB16-9DD7-4DD0-A1F7-7BCD0F268590}">
    <text>Bitte hier die Zahl an ECTS eingeben, falls Sie innerhalb des Semesters lediglich Teilpunkte im Modul erwerben (z.B. 4,5).</text>
  </threadedComment>
  <threadedComment ref="R11" dT="2019-11-24T13:49:33.57" personId="{7E806F62-E3E3-4794-86B4-A4743C62D4C0}" id="{D688CF7B-177F-4D58-96E4-83B8D1A85E74}">
    <text>Bitte hier die Zahl an ECTS eingeben, falls Sie innerhalb des Semesters lediglich Teilpunkte im Modul erwerben (z.B. 4,5).</text>
  </threadedComment>
  <threadedComment ref="T11" dT="2019-11-24T13:49:33.57" personId="{7E806F62-E3E3-4794-86B4-A4743C62D4C0}" id="{C84FA80E-AB0A-4D4B-980D-7DB32120525B}">
    <text>Bitte hier die Zahl an ECTS eingeben, falls Sie innerhalb des Semesters lediglich Teilpunkte im Modul erwerben (z.B. 4,5).</text>
  </threadedComment>
  <threadedComment ref="D12" dT="2019-11-24T13:49:33.57" personId="{7E806F62-E3E3-4794-86B4-A4743C62D4C0}" id="{712E4CC4-2CFF-4192-8FD3-1B835311BD9D}">
    <text>Bitte hier die Zahl an ECTS eingeben, falls Sie innerhalb des Semesters lediglich Teilpunkte im Modul erwerben (z.B. 4,5).</text>
  </threadedComment>
  <threadedComment ref="F12" dT="2019-11-24T13:49:33.57" personId="{7E806F62-E3E3-4794-86B4-A4743C62D4C0}" id="{E36C9211-85E9-4B3E-B710-A7348A813361}">
    <text>Bitte hier die Zahl an ECTS eingeben, falls Sie innerhalb des Semesters lediglich Teilpunkte im Modul erwerben (z.B. 4,5).</text>
  </threadedComment>
  <threadedComment ref="H12" dT="2019-11-24T13:49:33.57" personId="{7E806F62-E3E3-4794-86B4-A4743C62D4C0}" id="{BC5F9E95-54C7-4053-BD4C-7D86EFCFEB55}">
    <text>Bitte hier die Zahl an ECTS eingeben, falls Sie innerhalb des Semesters lediglich Teilpunkte im Modul erwerben (z.B. 4,5).</text>
  </threadedComment>
  <threadedComment ref="J12" dT="2019-11-24T13:49:33.57" personId="{7E806F62-E3E3-4794-86B4-A4743C62D4C0}" id="{BC3C6FCD-3F8C-4F5E-A4C8-811CCC319642}">
    <text>Bitte hier die Zahl an ECTS eingeben, falls Sie innerhalb des Semesters lediglich Teilpunkte im Modul erwerben (z.B. 4,5).</text>
  </threadedComment>
  <threadedComment ref="L12" dT="2019-11-24T13:49:33.57" personId="{7E806F62-E3E3-4794-86B4-A4743C62D4C0}" id="{AEA2472C-9119-4155-87A4-937107539520}">
    <text>Bitte hier die Zahl an ECTS eingeben, falls Sie innerhalb des Semesters lediglich Teilpunkte im Modul erwerben (z.B. 4,5).</text>
  </threadedComment>
  <threadedComment ref="N12" dT="2019-11-24T13:49:33.57" personId="{7E806F62-E3E3-4794-86B4-A4743C62D4C0}" id="{CAF167F1-6248-4DE4-BDC2-DB2D7087FED6}">
    <text>Bitte hier die Zahl an ECTS eingeben, falls Sie innerhalb des Semesters lediglich Teilpunkte im Modul erwerben (z.B. 4,5).</text>
  </threadedComment>
  <threadedComment ref="P12" dT="2019-11-24T13:49:33.57" personId="{7E806F62-E3E3-4794-86B4-A4743C62D4C0}" id="{2866521A-0950-4367-A423-389C0901F35A}">
    <text>Bitte hier die Zahl an ECTS eingeben, falls Sie innerhalb des Semesters lediglich Teilpunkte im Modul erwerben (z.B. 4,5).</text>
  </threadedComment>
  <threadedComment ref="R12" dT="2019-11-24T13:49:33.57" personId="{7E806F62-E3E3-4794-86B4-A4743C62D4C0}" id="{E796A3F3-EDC8-49A8-8B54-5F4B197F7DE3}">
    <text>Bitte hier die Zahl an ECTS eingeben, falls Sie innerhalb des Semesters lediglich Teilpunkte im Modul erwerben (z.B. 4,5).</text>
  </threadedComment>
  <threadedComment ref="T12" dT="2019-11-24T13:49:33.57" personId="{7E806F62-E3E3-4794-86B4-A4743C62D4C0}" id="{5B91EA25-A5D8-41EC-9E55-E99C95E4F672}">
    <text>Bitte hier die Zahl an ECTS eingeben, falls Sie innerhalb des Semesters lediglich Teilpunkte im Modul erwerben (z.B. 4,5).</text>
  </threadedComment>
  <threadedComment ref="D13" dT="2019-11-24T13:49:33.57" personId="{7E806F62-E3E3-4794-86B4-A4743C62D4C0}" id="{18F93213-884A-4093-8DF2-B7678AEDE3DF}">
    <text>Bitte hier die Zahl an ECTS eingeben, falls Sie innerhalb des Semesters lediglich Teilpunkte im Modul erwerben (z.B. 4,5).</text>
  </threadedComment>
  <threadedComment ref="F13" dT="2019-11-24T13:49:33.57" personId="{7E806F62-E3E3-4794-86B4-A4743C62D4C0}" id="{0CDF74B5-B259-4DEA-87B2-4F7BAD058DB1}">
    <text>Bitte hier die Zahl an ECTS eingeben, falls Sie innerhalb des Semesters lediglich Teilpunkte im Modul erwerben (z.B. 4,5).</text>
  </threadedComment>
  <threadedComment ref="H13" dT="2019-11-24T13:49:33.57" personId="{7E806F62-E3E3-4794-86B4-A4743C62D4C0}" id="{A0C38AA5-0A76-467C-896F-4A4B758DB354}">
    <text>Bitte hier die Zahl an ECTS eingeben, falls Sie innerhalb des Semesters lediglich Teilpunkte im Modul erwerben (z.B. 4,5).</text>
  </threadedComment>
  <threadedComment ref="J13" dT="2019-11-24T13:49:33.57" personId="{7E806F62-E3E3-4794-86B4-A4743C62D4C0}" id="{BE9C875D-47E8-4CC9-93B9-2B9B205D1992}">
    <text>Bitte hier die Zahl an ECTS eingeben, falls Sie innerhalb des Semesters lediglich Teilpunkte im Modul erwerben (z.B. 4,5).</text>
  </threadedComment>
  <threadedComment ref="L13" dT="2019-11-24T13:49:33.57" personId="{7E806F62-E3E3-4794-86B4-A4743C62D4C0}" id="{EE7B4BED-6F80-4155-85E5-B6C320377AED}">
    <text>Bitte hier die Zahl an ECTS eingeben, falls Sie innerhalb des Semesters lediglich Teilpunkte im Modul erwerben (z.B. 4,5).</text>
  </threadedComment>
  <threadedComment ref="N13" dT="2019-11-24T13:49:33.57" personId="{7E806F62-E3E3-4794-86B4-A4743C62D4C0}" id="{4FCF9ED4-98EB-428C-BDD3-BAE1ED0CBB35}">
    <text>Bitte hier die Zahl an ECTS eingeben, falls Sie innerhalb des Semesters lediglich Teilpunkte im Modul erwerben (z.B. 4,5).</text>
  </threadedComment>
  <threadedComment ref="P13" dT="2019-11-24T13:49:33.57" personId="{7E806F62-E3E3-4794-86B4-A4743C62D4C0}" id="{C6D169B1-970E-4C49-82B3-5E726C007889}">
    <text>Bitte hier die Zahl an ECTS eingeben, falls Sie innerhalb des Semesters lediglich Teilpunkte im Modul erwerben (z.B. 4,5).</text>
  </threadedComment>
  <threadedComment ref="R13" dT="2019-11-24T13:49:33.57" personId="{7E806F62-E3E3-4794-86B4-A4743C62D4C0}" id="{1ACBC35F-F199-4AD6-9E06-2CE3DA306374}">
    <text>Bitte hier die Zahl an ECTS eingeben, falls Sie innerhalb des Semesters lediglich Teilpunkte im Modul erwerben (z.B. 4,5).</text>
  </threadedComment>
  <threadedComment ref="T13" dT="2019-11-24T13:49:33.57" personId="{7E806F62-E3E3-4794-86B4-A4743C62D4C0}" id="{8851C853-91C5-4A7D-A753-E28ACC97AAAC}">
    <text>Bitte hier die Zahl an ECTS eingeben, falls Sie innerhalb des Semesters lediglich Teilpunkte im Modul erwerben (z.B. 4,5).</text>
  </threadedComment>
  <threadedComment ref="D14" dT="2019-11-24T13:49:33.57" personId="{7E806F62-E3E3-4794-86B4-A4743C62D4C0}" id="{ADA871F4-4FE4-4DF4-9663-F7C643D40A55}">
    <text>Bitte hier die Zahl an ECTS eingeben, falls Sie innerhalb des Semesters lediglich Teilpunkte im Modul erwerben (z.B. 4,5).</text>
  </threadedComment>
  <threadedComment ref="F14" dT="2019-11-24T13:49:33.57" personId="{7E806F62-E3E3-4794-86B4-A4743C62D4C0}" id="{F868AB10-EB8D-4D9F-ACBF-06CE2878341B}">
    <text>Bitte hier die Zahl an ECTS eingeben, falls Sie innerhalb des Semesters lediglich Teilpunkte im Modul erwerben (z.B. 4,5).</text>
  </threadedComment>
  <threadedComment ref="H14" dT="2019-11-24T13:49:33.57" personId="{7E806F62-E3E3-4794-86B4-A4743C62D4C0}" id="{728D08E1-55D6-44F3-A8FF-3E0FA239F27D}">
    <text>Bitte hier die Zahl an ECTS eingeben, falls Sie innerhalb des Semesters lediglich Teilpunkte im Modul erwerben (z.B. 4,5).</text>
  </threadedComment>
  <threadedComment ref="J14" dT="2019-11-24T13:49:33.57" personId="{7E806F62-E3E3-4794-86B4-A4743C62D4C0}" id="{812D6EF3-8EDF-479D-84E4-9070D268CEA9}">
    <text>Bitte hier die Zahl an ECTS eingeben, falls Sie innerhalb des Semesters lediglich Teilpunkte im Modul erwerben (z.B. 4,5).</text>
  </threadedComment>
  <threadedComment ref="L14" dT="2019-11-24T13:49:33.57" personId="{7E806F62-E3E3-4794-86B4-A4743C62D4C0}" id="{38C82877-C867-4D84-8BD9-2087D084C69F}">
    <text>Bitte hier die Zahl an ECTS eingeben, falls Sie innerhalb des Semesters lediglich Teilpunkte im Modul erwerben (z.B. 4,5).</text>
  </threadedComment>
  <threadedComment ref="N14" dT="2019-11-24T13:49:33.57" personId="{7E806F62-E3E3-4794-86B4-A4743C62D4C0}" id="{A0BCACFA-D4DA-4FCE-BBF4-14B495B3B893}">
    <text>Bitte hier die Zahl an ECTS eingeben, falls Sie innerhalb des Semesters lediglich Teilpunkte im Modul erwerben (z.B. 4,5).</text>
  </threadedComment>
  <threadedComment ref="P14" dT="2019-11-24T13:49:33.57" personId="{7E806F62-E3E3-4794-86B4-A4743C62D4C0}" id="{CD77B1CA-92C4-484A-81D6-F5C6931727A8}">
    <text>Bitte hier die Zahl an ECTS eingeben, falls Sie innerhalb des Semesters lediglich Teilpunkte im Modul erwerben (z.B. 4,5).</text>
  </threadedComment>
  <threadedComment ref="R14" dT="2019-11-24T13:49:33.57" personId="{7E806F62-E3E3-4794-86B4-A4743C62D4C0}" id="{C75F2F3B-D300-4B90-B7D4-1631D7D6BA08}">
    <text>Bitte hier die Zahl an ECTS eingeben, falls Sie innerhalb des Semesters lediglich Teilpunkte im Modul erwerben (z.B. 4,5).</text>
  </threadedComment>
  <threadedComment ref="T14" dT="2019-11-24T13:49:33.57" personId="{7E806F62-E3E3-4794-86B4-A4743C62D4C0}" id="{125FA3AF-1EA9-4E4E-B91E-D682450B471E}">
    <text>Bitte hier die Zahl an ECTS eingeben, falls Sie innerhalb des Semesters lediglich Teilpunkte im Modul erwerben (z.B. 4,5).</text>
  </threadedComment>
  <threadedComment ref="D15" dT="2019-11-24T13:49:33.57" personId="{7E806F62-E3E3-4794-86B4-A4743C62D4C0}" id="{12546FF8-75E2-4BB2-8554-BD5E3AD9987E}">
    <text>Bitte hier die Zahl an ECTS eingeben, falls Sie innerhalb des Semesters lediglich Teilpunkte im Modul erwerben (z.B. 4,5).</text>
  </threadedComment>
  <threadedComment ref="F15" dT="2019-11-24T13:49:33.57" personId="{7E806F62-E3E3-4794-86B4-A4743C62D4C0}" id="{541EE0B1-B993-46E0-A123-8E3F3BBD9DAF}">
    <text>Bitte hier die Zahl an ECTS eingeben, falls Sie innerhalb des Semesters lediglich Teilpunkte im Modul erwerben (z.B. 4,5).</text>
  </threadedComment>
  <threadedComment ref="H15" dT="2019-11-24T13:49:33.57" personId="{7E806F62-E3E3-4794-86B4-A4743C62D4C0}" id="{1F60A268-2051-4A03-8851-75C5718963B3}">
    <text>Bitte hier die Zahl an ECTS eingeben, falls Sie innerhalb des Semesters lediglich Teilpunkte im Modul erwerben (z.B. 4,5).</text>
  </threadedComment>
  <threadedComment ref="J15" dT="2019-11-24T13:49:33.57" personId="{7E806F62-E3E3-4794-86B4-A4743C62D4C0}" id="{B2F5F41C-C4EE-47B5-AB74-6819AC43EDBB}">
    <text>Bitte hier die Zahl an ECTS eingeben, falls Sie innerhalb des Semesters lediglich Teilpunkte im Modul erwerben (z.B. 4,5).</text>
  </threadedComment>
  <threadedComment ref="L15" dT="2019-11-24T13:49:33.57" personId="{7E806F62-E3E3-4794-86B4-A4743C62D4C0}" id="{1BEEDCFB-4F67-450D-A3A8-13ABB51AAF73}">
    <text>Bitte hier die Zahl an ECTS eingeben, falls Sie innerhalb des Semesters lediglich Teilpunkte im Modul erwerben (z.B. 4,5).</text>
  </threadedComment>
  <threadedComment ref="N15" dT="2019-11-24T13:49:33.57" personId="{7E806F62-E3E3-4794-86B4-A4743C62D4C0}" id="{C5B7658A-4080-49F0-9D27-BDF41F59535F}">
    <text>Bitte hier die Zahl an ECTS eingeben, falls Sie innerhalb des Semesters lediglich Teilpunkte im Modul erwerben (z.B. 4,5).</text>
  </threadedComment>
  <threadedComment ref="P15" dT="2019-11-24T13:49:33.57" personId="{7E806F62-E3E3-4794-86B4-A4743C62D4C0}" id="{B055A0A3-58C5-465C-AF6D-1CF2E83D4D58}">
    <text>Bitte hier die Zahl an ECTS eingeben, falls Sie innerhalb des Semesters lediglich Teilpunkte im Modul erwerben (z.B. 4,5).</text>
  </threadedComment>
  <threadedComment ref="R15" dT="2019-11-24T13:49:33.57" personId="{7E806F62-E3E3-4794-86B4-A4743C62D4C0}" id="{DA2295FA-D453-48F8-9767-951C8E1EE8E2}">
    <text>Bitte hier die Zahl an ECTS eingeben, falls Sie innerhalb des Semesters lediglich Teilpunkte im Modul erwerben (z.B. 4,5).</text>
  </threadedComment>
  <threadedComment ref="T15" dT="2019-11-24T13:49:33.57" personId="{7E806F62-E3E3-4794-86B4-A4743C62D4C0}" id="{62083A14-D0B8-403C-B4C4-FAF56A2E6C71}">
    <text>Bitte hier die Zahl an ECTS eingeben, falls Sie innerhalb des Semesters lediglich Teilpunkte im Modul erwerben (z.B. 4,5).</text>
  </threadedComment>
  <threadedComment ref="D16" dT="2019-11-24T13:49:33.57" personId="{7E806F62-E3E3-4794-86B4-A4743C62D4C0}" id="{CE168586-B41A-4B54-84E5-04BEA43863BA}">
    <text>Bitte hier die Zahl an ECTS eingeben, falls Sie innerhalb des Semesters lediglich Teilpunkte im Modul erwerben (z.B. 4,5).</text>
  </threadedComment>
  <threadedComment ref="F16" dT="2019-11-24T13:49:33.57" personId="{7E806F62-E3E3-4794-86B4-A4743C62D4C0}" id="{7B84CB63-33D4-40B5-B43D-E580B27AC597}">
    <text>Bitte hier die Zahl an ECTS eingeben, falls Sie innerhalb des Semesters lediglich Teilpunkte im Modul erwerben (z.B. 4,5).</text>
  </threadedComment>
  <threadedComment ref="H16" dT="2019-11-24T13:49:33.57" personId="{7E806F62-E3E3-4794-86B4-A4743C62D4C0}" id="{34B6D49D-8C47-4426-803D-349474E60549}">
    <text>Bitte hier die Zahl an ECTS eingeben, falls Sie innerhalb des Semesters lediglich Teilpunkte im Modul erwerben (z.B. 4,5).</text>
  </threadedComment>
  <threadedComment ref="J16" dT="2019-11-24T13:49:33.57" personId="{7E806F62-E3E3-4794-86B4-A4743C62D4C0}" id="{5C456A15-1F86-499C-8C62-742DBB98CAE3}">
    <text>Bitte hier die Zahl an ECTS eingeben, falls Sie innerhalb des Semesters lediglich Teilpunkte im Modul erwerben (z.B. 4,5).</text>
  </threadedComment>
  <threadedComment ref="L16" dT="2019-11-24T13:49:33.57" personId="{7E806F62-E3E3-4794-86B4-A4743C62D4C0}" id="{2019423C-E4DF-4FF2-BF28-7264B1589B58}">
    <text>Bitte hier die Zahl an ECTS eingeben, falls Sie innerhalb des Semesters lediglich Teilpunkte im Modul erwerben (z.B. 4,5).</text>
  </threadedComment>
  <threadedComment ref="N16" dT="2019-11-24T13:49:33.57" personId="{7E806F62-E3E3-4794-86B4-A4743C62D4C0}" id="{4D287506-2B31-4F93-A915-59849CE50397}">
    <text>Bitte hier die Zahl an ECTS eingeben, falls Sie innerhalb des Semesters lediglich Teilpunkte im Modul erwerben (z.B. 4,5).</text>
  </threadedComment>
  <threadedComment ref="P16" dT="2019-11-24T13:49:33.57" personId="{7E806F62-E3E3-4794-86B4-A4743C62D4C0}" id="{98304599-3EFE-46F9-A4AF-027F67E04E6E}">
    <text>Bitte hier die Zahl an ECTS eingeben, falls Sie innerhalb des Semesters lediglich Teilpunkte im Modul erwerben (z.B. 4,5).</text>
  </threadedComment>
  <threadedComment ref="R16" dT="2019-11-24T13:49:33.57" personId="{7E806F62-E3E3-4794-86B4-A4743C62D4C0}" id="{AA76EFE0-5CD1-40E6-9771-C629B3AA84C9}">
    <text>Bitte hier die Zahl an ECTS eingeben, falls Sie innerhalb des Semesters lediglich Teilpunkte im Modul erwerben (z.B. 4,5).</text>
  </threadedComment>
  <threadedComment ref="T16" dT="2019-11-24T13:49:33.57" personId="{7E806F62-E3E3-4794-86B4-A4743C62D4C0}" id="{E6641EA6-4734-4451-A38D-3E48C0315CFC}">
    <text>Bitte hier die Zahl an ECTS eingeben, falls Sie innerhalb des Semesters lediglich Teilpunkte im Modul erwerben (z.B. 4,5).</text>
  </threadedComment>
  <threadedComment ref="D17" dT="2019-11-24T13:49:33.57" personId="{7E806F62-E3E3-4794-86B4-A4743C62D4C0}" id="{26D1F1F1-9AFB-4CA8-9D00-225C9D12824B}">
    <text>Bitte hier die Zahl an ECTS eingeben, falls Sie innerhalb des Semesters lediglich Teilpunkte im Modul erwerben (z.B. 4,5).</text>
  </threadedComment>
  <threadedComment ref="F17" dT="2019-11-24T13:49:33.57" personId="{7E806F62-E3E3-4794-86B4-A4743C62D4C0}" id="{86FFDECC-BEBF-411E-AD52-C0EAB5F2935C}">
    <text>Bitte hier die Zahl an ECTS eingeben, falls Sie innerhalb des Semesters lediglich Teilpunkte im Modul erwerben (z.B. 4,5).</text>
  </threadedComment>
  <threadedComment ref="H17" dT="2019-11-24T13:49:33.57" personId="{7E806F62-E3E3-4794-86B4-A4743C62D4C0}" id="{984A3C2E-D7B8-45F6-846D-DF45180149C4}">
    <text>Bitte hier die Zahl an ECTS eingeben, falls Sie innerhalb des Semesters lediglich Teilpunkte im Modul erwerben (z.B. 4,5).</text>
  </threadedComment>
  <threadedComment ref="J17" dT="2019-11-24T13:49:33.57" personId="{7E806F62-E3E3-4794-86B4-A4743C62D4C0}" id="{5937BAB4-60AC-4088-B2DE-A939295D8189}">
    <text>Bitte hier die Zahl an ECTS eingeben, falls Sie innerhalb des Semesters lediglich Teilpunkte im Modul erwerben (z.B. 4,5).</text>
  </threadedComment>
  <threadedComment ref="L17" dT="2019-11-24T13:49:33.57" personId="{7E806F62-E3E3-4794-86B4-A4743C62D4C0}" id="{8C2BAD07-E83D-4802-96B9-CD3991255212}">
    <text>Bitte hier die Zahl an ECTS eingeben, falls Sie innerhalb des Semesters lediglich Teilpunkte im Modul erwerben (z.B. 4,5).</text>
  </threadedComment>
  <threadedComment ref="N17" dT="2019-11-24T13:49:33.57" personId="{7E806F62-E3E3-4794-86B4-A4743C62D4C0}" id="{8B35972E-8A60-4AD6-BEAE-D7FA3A049A42}">
    <text>Bitte hier die Zahl an ECTS eingeben, falls Sie innerhalb des Semesters lediglich Teilpunkte im Modul erwerben (z.B. 4,5).</text>
  </threadedComment>
  <threadedComment ref="P17" dT="2019-11-24T13:49:33.57" personId="{7E806F62-E3E3-4794-86B4-A4743C62D4C0}" id="{45F9E239-1CBA-4C2F-A362-145CBC9D042B}">
    <text>Bitte hier die Zahl an ECTS eingeben, falls Sie innerhalb des Semesters lediglich Teilpunkte im Modul erwerben (z.B. 4,5).</text>
  </threadedComment>
  <threadedComment ref="R17" dT="2019-11-24T13:49:33.57" personId="{7E806F62-E3E3-4794-86B4-A4743C62D4C0}" id="{9E1D57E0-8D6D-40F6-9AD9-9A65BE820731}">
    <text>Bitte hier die Zahl an ECTS eingeben, falls Sie innerhalb des Semesters lediglich Teilpunkte im Modul erwerben (z.B. 4,5).</text>
  </threadedComment>
  <threadedComment ref="T17" dT="2019-11-24T13:49:33.57" personId="{7E806F62-E3E3-4794-86B4-A4743C62D4C0}" id="{7B46150E-7BE6-495F-A51E-7843828767D3}">
    <text>Bitte hier die Zahl an ECTS eingeben, falls Sie innerhalb des Semesters lediglich Teilpunkte im Modul erwerben (z.B. 4,5).</text>
  </threadedComment>
</ThreadedComments>
</file>

<file path=xl/threadedComments/threadedComment3.xml><?xml version="1.0" encoding="utf-8"?>
<ThreadedComments xmlns="http://schemas.microsoft.com/office/spreadsheetml/2018/threadedcomments" xmlns:x="http://schemas.openxmlformats.org/spreadsheetml/2006/main">
  <threadedComment ref="D9" dT="2019-11-24T13:49:33.57" personId="{7E806F62-E3E3-4794-86B4-A4743C62D4C0}" id="{ACE8B809-8F08-4F4F-92F0-484FEA0EAEFC}">
    <text>Bitte hier die Zahl an ECTS eingeben, falls Sie innerhalb des Semesters lediglich Teilpunkte im Modul erwerben (z.B. 4,5).</text>
  </threadedComment>
  <threadedComment ref="F9" dT="2019-11-24T13:49:33.57" personId="{7E806F62-E3E3-4794-86B4-A4743C62D4C0}" id="{FAEDD324-6FFA-4414-80E2-68C39E35D858}">
    <text>Bitte hier die Zahl an ECTS eingeben, falls Sie innerhalb des Semesters lediglich Teilpunkte im Modul erwerben (z.B. 4,5).</text>
  </threadedComment>
  <threadedComment ref="H9" dT="2019-11-24T13:49:33.57" personId="{7E806F62-E3E3-4794-86B4-A4743C62D4C0}" id="{4D093C6D-9B25-4208-A34D-ADE02EB3B20F}">
    <text>Bitte hier die Zahl an ECTS eingeben, falls Sie innerhalb des Semesters lediglich Teilpunkte im Modul erwerben (z.B. 4,5).</text>
  </threadedComment>
  <threadedComment ref="J9" dT="2019-11-24T13:49:33.57" personId="{7E806F62-E3E3-4794-86B4-A4743C62D4C0}" id="{AE559A34-8EB2-4C40-9EED-0E8918D88AF5}">
    <text>Bitte hier die Zahl an ECTS eingeben, falls Sie innerhalb des Semesters lediglich Teilpunkte im Modul erwerben (z.B. 4,5).</text>
  </threadedComment>
  <threadedComment ref="L9" dT="2019-11-24T13:49:33.57" personId="{7E806F62-E3E3-4794-86B4-A4743C62D4C0}" id="{624CC77D-B064-460F-9569-CEB008E886A2}">
    <text>Bitte hier die Zahl an ECTS eingeben, falls Sie innerhalb des Semesters lediglich Teilpunkte im Modul erwerben (z.B. 4,5).</text>
  </threadedComment>
  <threadedComment ref="N9" dT="2019-11-24T13:49:33.57" personId="{7E806F62-E3E3-4794-86B4-A4743C62D4C0}" id="{58F07AE7-E6B9-4508-B28F-15130F06483C}">
    <text>Bitte hier die Zahl an ECTS eingeben, falls Sie innerhalb des Semesters lediglich Teilpunkte im Modul erwerben (z.B. 4,5).</text>
  </threadedComment>
  <threadedComment ref="P9" dT="2019-11-24T13:49:33.57" personId="{7E806F62-E3E3-4794-86B4-A4743C62D4C0}" id="{6D90412C-1C52-4432-8338-6ED48B81088F}">
    <text>Bitte hier die Zahl an ECTS eingeben, falls Sie innerhalb des Semesters lediglich Teilpunkte im Modul erwerben (z.B. 4,5).</text>
  </threadedComment>
  <threadedComment ref="R9" dT="2019-11-24T13:49:33.57" personId="{7E806F62-E3E3-4794-86B4-A4743C62D4C0}" id="{57BC87DB-204E-4BC3-B0FD-B4B70D5C5A47}">
    <text>Bitte hier die Zahl an ECTS eingeben, falls Sie innerhalb des Semesters lediglich Teilpunkte im Modul erwerben (z.B. 4,5).</text>
  </threadedComment>
  <threadedComment ref="T9" dT="2019-11-24T13:49:33.57" personId="{7E806F62-E3E3-4794-86B4-A4743C62D4C0}" id="{EE86B19D-495F-4619-8F55-C12C56B3FCDB}">
    <text>Bitte hier die Zahl an ECTS eingeben, falls Sie innerhalb des Semesters lediglich Teilpunkte im Modul erwerben (z.B. 4,5).</text>
  </threadedComment>
  <threadedComment ref="D10" dT="2019-11-24T13:49:33.57" personId="{7E806F62-E3E3-4794-86B4-A4743C62D4C0}" id="{4F94DFA6-4069-4092-AF6C-8B0F64141688}">
    <text>Bitte hier die Zahl an ECTS eingeben, falls Sie innerhalb des Semesters lediglich Teilpunkte im Modul erwerben (z.B. 4,5).</text>
  </threadedComment>
  <threadedComment ref="F10" dT="2019-11-24T13:49:33.57" personId="{7E806F62-E3E3-4794-86B4-A4743C62D4C0}" id="{4255BFFA-4297-4858-A1AD-CE3776836F4D}">
    <text>Bitte hier die Zahl an ECTS eingeben, falls Sie innerhalb des Semesters lediglich Teilpunkte im Modul erwerben (z.B. 4,5).</text>
  </threadedComment>
  <threadedComment ref="H10" dT="2019-11-24T13:49:33.57" personId="{7E806F62-E3E3-4794-86B4-A4743C62D4C0}" id="{6E04C5FF-68AA-4516-ABC3-9DB87ED7CD6E}">
    <text>Bitte hier die Zahl an ECTS eingeben, falls Sie innerhalb des Semesters lediglich Teilpunkte im Modul erwerben (z.B. 4,5).</text>
  </threadedComment>
  <threadedComment ref="J10" dT="2019-11-24T13:49:33.57" personId="{7E806F62-E3E3-4794-86B4-A4743C62D4C0}" id="{F7849B8A-874D-42AB-9BE3-CC810A66F674}">
    <text>Bitte hier die Zahl an ECTS eingeben, falls Sie innerhalb des Semesters lediglich Teilpunkte im Modul erwerben (z.B. 4,5).</text>
  </threadedComment>
  <threadedComment ref="L10" dT="2019-11-24T13:49:33.57" personId="{7E806F62-E3E3-4794-86B4-A4743C62D4C0}" id="{50924221-63AD-4D7F-B199-821C72B06870}">
    <text>Bitte hier die Zahl an ECTS eingeben, falls Sie innerhalb des Semesters lediglich Teilpunkte im Modul erwerben (z.B. 4,5).</text>
  </threadedComment>
  <threadedComment ref="N10" dT="2019-11-24T13:49:33.57" personId="{7E806F62-E3E3-4794-86B4-A4743C62D4C0}" id="{57B444AD-383B-4945-AA4A-7EE7B0A31498}">
    <text>Bitte hier die Zahl an ECTS eingeben, falls Sie innerhalb des Semesters lediglich Teilpunkte im Modul erwerben (z.B. 4,5).</text>
  </threadedComment>
  <threadedComment ref="P10" dT="2019-11-24T13:49:33.57" personId="{7E806F62-E3E3-4794-86B4-A4743C62D4C0}" id="{339B89E6-92EF-466F-8173-75C7ACCBC68F}">
    <text>Bitte hier die Zahl an ECTS eingeben, falls Sie innerhalb des Semesters lediglich Teilpunkte im Modul erwerben (z.B. 4,5).</text>
  </threadedComment>
  <threadedComment ref="R10" dT="2019-11-24T13:49:33.57" personId="{7E806F62-E3E3-4794-86B4-A4743C62D4C0}" id="{1CDADBC5-C70D-4174-992E-693FF4FD2025}">
    <text>Bitte hier die Zahl an ECTS eingeben, falls Sie innerhalb des Semesters lediglich Teilpunkte im Modul erwerben (z.B. 4,5).</text>
  </threadedComment>
  <threadedComment ref="T10" dT="2019-11-24T13:49:33.57" personId="{7E806F62-E3E3-4794-86B4-A4743C62D4C0}" id="{32BE95F2-DF1A-4F46-8841-8B89CC6AE241}">
    <text>Bitte hier die Zahl an ECTS eingeben, falls Sie innerhalb des Semesters lediglich Teilpunkte im Modul erwerben (z.B. 4,5).</text>
  </threadedComment>
  <threadedComment ref="D11" dT="2019-11-24T13:49:33.57" personId="{7E806F62-E3E3-4794-86B4-A4743C62D4C0}" id="{54EB5858-5398-460D-8399-23993D8CF779}">
    <text>Bitte hier die Zahl an ECTS eingeben, falls Sie innerhalb des Semesters lediglich Teilpunkte im Modul erwerben (z.B. 4,5).</text>
  </threadedComment>
  <threadedComment ref="F11" dT="2019-11-24T13:49:33.57" personId="{7E806F62-E3E3-4794-86B4-A4743C62D4C0}" id="{120AE049-41CC-410B-ADEC-D15007F123C2}">
    <text>Bitte hier die Zahl an ECTS eingeben, falls Sie innerhalb des Semesters lediglich Teilpunkte im Modul erwerben (z.B. 4,5).</text>
  </threadedComment>
  <threadedComment ref="H11" dT="2019-11-24T13:49:33.57" personId="{7E806F62-E3E3-4794-86B4-A4743C62D4C0}" id="{C6724B78-5BDF-425A-A237-B4970FE29B08}">
    <text>Bitte hier die Zahl an ECTS eingeben, falls Sie innerhalb des Semesters lediglich Teilpunkte im Modul erwerben (z.B. 4,5).</text>
  </threadedComment>
  <threadedComment ref="J11" dT="2019-11-24T13:49:33.57" personId="{7E806F62-E3E3-4794-86B4-A4743C62D4C0}" id="{552E1C1A-DFC4-405B-855D-8CC7AA0038D0}">
    <text>Bitte hier die Zahl an ECTS eingeben, falls Sie innerhalb des Semesters lediglich Teilpunkte im Modul erwerben (z.B. 4,5).</text>
  </threadedComment>
  <threadedComment ref="L11" dT="2019-11-24T13:49:33.57" personId="{7E806F62-E3E3-4794-86B4-A4743C62D4C0}" id="{369F277F-4FB5-4CB9-8CA7-B3559875CF6F}">
    <text>Bitte hier die Zahl an ECTS eingeben, falls Sie innerhalb des Semesters lediglich Teilpunkte im Modul erwerben (z.B. 4,5).</text>
  </threadedComment>
  <threadedComment ref="N11" dT="2019-11-24T13:49:33.57" personId="{7E806F62-E3E3-4794-86B4-A4743C62D4C0}" id="{64888BC0-D01C-4D57-93A5-0B69B8DEF504}">
    <text>Bitte hier die Zahl an ECTS eingeben, falls Sie innerhalb des Semesters lediglich Teilpunkte im Modul erwerben (z.B. 4,5).</text>
  </threadedComment>
  <threadedComment ref="P11" dT="2019-11-24T13:49:33.57" personId="{7E806F62-E3E3-4794-86B4-A4743C62D4C0}" id="{2B6A62C9-73F1-4CDF-87E7-5859514A5040}">
    <text>Bitte hier die Zahl an ECTS eingeben, falls Sie innerhalb des Semesters lediglich Teilpunkte im Modul erwerben (z.B. 4,5).</text>
  </threadedComment>
  <threadedComment ref="R11" dT="2019-11-24T13:49:33.57" personId="{7E806F62-E3E3-4794-86B4-A4743C62D4C0}" id="{B04ED3D3-59ED-430D-91BA-10DED9AB26AB}">
    <text>Bitte hier die Zahl an ECTS eingeben, falls Sie innerhalb des Semesters lediglich Teilpunkte im Modul erwerben (z.B. 4,5).</text>
  </threadedComment>
  <threadedComment ref="T11" dT="2019-11-24T13:49:33.57" personId="{7E806F62-E3E3-4794-86B4-A4743C62D4C0}" id="{73FD8349-CF0D-499A-A097-D58B3CC48392}">
    <text>Bitte hier die Zahl an ECTS eingeben, falls Sie innerhalb des Semesters lediglich Teilpunkte im Modul erwerben (z.B. 4,5).</text>
  </threadedComment>
  <threadedComment ref="D12" dT="2019-11-24T13:49:33.57" personId="{7E806F62-E3E3-4794-86B4-A4743C62D4C0}" id="{30EA60B8-95D1-4175-92A8-E1A30A2DF10E}">
    <text>Bitte hier die Zahl an ECTS eingeben, falls Sie innerhalb des Semesters lediglich Teilpunkte im Modul erwerben (z.B. 4,5).</text>
  </threadedComment>
  <threadedComment ref="F12" dT="2019-11-24T13:49:33.57" personId="{7E806F62-E3E3-4794-86B4-A4743C62D4C0}" id="{4C4BEB29-B406-4517-82B0-D29F34965BA7}">
    <text>Bitte hier die Zahl an ECTS eingeben, falls Sie innerhalb des Semesters lediglich Teilpunkte im Modul erwerben (z.B. 4,5).</text>
  </threadedComment>
  <threadedComment ref="H12" dT="2019-11-24T13:49:33.57" personId="{7E806F62-E3E3-4794-86B4-A4743C62D4C0}" id="{A4B5D2C9-1A54-4330-B0C1-55161D25EDF8}">
    <text>Bitte hier die Zahl an ECTS eingeben, falls Sie innerhalb des Semesters lediglich Teilpunkte im Modul erwerben (z.B. 4,5).</text>
  </threadedComment>
  <threadedComment ref="J12" dT="2019-11-24T13:49:33.57" personId="{7E806F62-E3E3-4794-86B4-A4743C62D4C0}" id="{ABC7A022-F648-4F94-817A-BEDCC9FA72A9}">
    <text>Bitte hier die Zahl an ECTS eingeben, falls Sie innerhalb des Semesters lediglich Teilpunkte im Modul erwerben (z.B. 4,5).</text>
  </threadedComment>
  <threadedComment ref="L12" dT="2019-11-24T13:49:33.57" personId="{7E806F62-E3E3-4794-86B4-A4743C62D4C0}" id="{F3EBCCB4-B2D0-41CA-8A21-AE01B83096AE}">
    <text>Bitte hier die Zahl an ECTS eingeben, falls Sie innerhalb des Semesters lediglich Teilpunkte im Modul erwerben (z.B. 4,5).</text>
  </threadedComment>
  <threadedComment ref="N12" dT="2019-11-24T13:49:33.57" personId="{7E806F62-E3E3-4794-86B4-A4743C62D4C0}" id="{AFE4C327-BEAE-48C9-B348-AAB903741B02}">
    <text>Bitte hier die Zahl an ECTS eingeben, falls Sie innerhalb des Semesters lediglich Teilpunkte im Modul erwerben (z.B. 4,5).</text>
  </threadedComment>
  <threadedComment ref="P12" dT="2019-11-24T13:49:33.57" personId="{7E806F62-E3E3-4794-86B4-A4743C62D4C0}" id="{80247D71-937E-47FD-9D58-BA1DCC47A383}">
    <text>Bitte hier die Zahl an ECTS eingeben, falls Sie innerhalb des Semesters lediglich Teilpunkte im Modul erwerben (z.B. 4,5).</text>
  </threadedComment>
  <threadedComment ref="R12" dT="2019-11-24T13:49:33.57" personId="{7E806F62-E3E3-4794-86B4-A4743C62D4C0}" id="{6A212F5F-371C-4682-9FB4-17C55279842E}">
    <text>Bitte hier die Zahl an ECTS eingeben, falls Sie innerhalb des Semesters lediglich Teilpunkte im Modul erwerben (z.B. 4,5).</text>
  </threadedComment>
  <threadedComment ref="T12" dT="2019-11-24T13:49:33.57" personId="{7E806F62-E3E3-4794-86B4-A4743C62D4C0}" id="{0B02D751-80B9-4E47-A9DA-F3FCBF17BCFE}">
    <text>Bitte hier die Zahl an ECTS eingeben, falls Sie innerhalb des Semesters lediglich Teilpunkte im Modul erwerben (z.B. 4,5).</text>
  </threadedComment>
  <threadedComment ref="D13" dT="2019-11-24T13:49:33.57" personId="{7E806F62-E3E3-4794-86B4-A4743C62D4C0}" id="{FAEC33F4-8C59-4D06-84E5-6D6FD5314CAF}">
    <text>Bitte hier die Zahl an ECTS eingeben, falls Sie innerhalb des Semesters lediglich Teilpunkte im Modul erwerben (z.B. 4,5).</text>
  </threadedComment>
  <threadedComment ref="F13" dT="2019-11-24T13:49:33.57" personId="{7E806F62-E3E3-4794-86B4-A4743C62D4C0}" id="{9F181148-64B9-4D06-AEE0-AB1CD2ADE788}">
    <text>Bitte hier die Zahl an ECTS eingeben, falls Sie innerhalb des Semesters lediglich Teilpunkte im Modul erwerben (z.B. 4,5).</text>
  </threadedComment>
  <threadedComment ref="H13" dT="2019-11-24T13:49:33.57" personId="{7E806F62-E3E3-4794-86B4-A4743C62D4C0}" id="{88DDB233-7E07-4707-B06B-2AB640D561D5}">
    <text>Bitte hier die Zahl an ECTS eingeben, falls Sie innerhalb des Semesters lediglich Teilpunkte im Modul erwerben (z.B. 4,5).</text>
  </threadedComment>
  <threadedComment ref="J13" dT="2019-11-24T13:49:33.57" personId="{7E806F62-E3E3-4794-86B4-A4743C62D4C0}" id="{54AFE007-FCAA-42E7-A830-BAEA43DB2E89}">
    <text>Bitte hier die Zahl an ECTS eingeben, falls Sie innerhalb des Semesters lediglich Teilpunkte im Modul erwerben (z.B. 4,5).</text>
  </threadedComment>
  <threadedComment ref="L13" dT="2019-11-24T13:49:33.57" personId="{7E806F62-E3E3-4794-86B4-A4743C62D4C0}" id="{92E25D59-370A-4FAC-A897-90A2B5042536}">
    <text>Bitte hier die Zahl an ECTS eingeben, falls Sie innerhalb des Semesters lediglich Teilpunkte im Modul erwerben (z.B. 4,5).</text>
  </threadedComment>
  <threadedComment ref="N13" dT="2019-11-24T13:49:33.57" personId="{7E806F62-E3E3-4794-86B4-A4743C62D4C0}" id="{A159A544-1B55-4119-A7ED-CD0851D88EA1}">
    <text>Bitte hier die Zahl an ECTS eingeben, falls Sie innerhalb des Semesters lediglich Teilpunkte im Modul erwerben (z.B. 4,5).</text>
  </threadedComment>
  <threadedComment ref="P13" dT="2019-11-24T13:49:33.57" personId="{7E806F62-E3E3-4794-86B4-A4743C62D4C0}" id="{2DA6EAFF-3B93-4862-AF70-959C157DE25D}">
    <text>Bitte hier die Zahl an ECTS eingeben, falls Sie innerhalb des Semesters lediglich Teilpunkte im Modul erwerben (z.B. 4,5).</text>
  </threadedComment>
  <threadedComment ref="R13" dT="2019-11-24T13:49:33.57" personId="{7E806F62-E3E3-4794-86B4-A4743C62D4C0}" id="{D34305A0-4CD7-41E8-9C34-D7326AD9333C}">
    <text>Bitte hier die Zahl an ECTS eingeben, falls Sie innerhalb des Semesters lediglich Teilpunkte im Modul erwerben (z.B. 4,5).</text>
  </threadedComment>
  <threadedComment ref="T13" dT="2019-11-24T13:49:33.57" personId="{7E806F62-E3E3-4794-86B4-A4743C62D4C0}" id="{3329933E-EA5E-4F42-818E-475C1E316C44}">
    <text>Bitte hier die Zahl an ECTS eingeben, falls Sie innerhalb des Semesters lediglich Teilpunkte im Modul erwerben (z.B. 4,5).</text>
  </threadedComment>
  <threadedComment ref="D14" dT="2019-11-24T13:49:33.57" personId="{7E806F62-E3E3-4794-86B4-A4743C62D4C0}" id="{AF091B19-6169-4CEE-896D-0C22C8D6991F}">
    <text>Bitte hier die Zahl an ECTS eingeben, falls Sie innerhalb des Semesters lediglich Teilpunkte im Modul erwerben (z.B. 4,5).</text>
  </threadedComment>
  <threadedComment ref="F14" dT="2019-11-24T13:49:33.57" personId="{7E806F62-E3E3-4794-86B4-A4743C62D4C0}" id="{FF146313-B2C2-4FF0-B17B-4CF5D584C6C7}">
    <text>Bitte hier die Zahl an ECTS eingeben, falls Sie innerhalb des Semesters lediglich Teilpunkte im Modul erwerben (z.B. 4,5).</text>
  </threadedComment>
  <threadedComment ref="H14" dT="2019-11-24T13:49:33.57" personId="{7E806F62-E3E3-4794-86B4-A4743C62D4C0}" id="{862E4033-AEF7-4B17-914A-3AB2F177B42F}">
    <text>Bitte hier die Zahl an ECTS eingeben, falls Sie innerhalb des Semesters lediglich Teilpunkte im Modul erwerben (z.B. 4,5).</text>
  </threadedComment>
  <threadedComment ref="J14" dT="2019-11-24T13:49:33.57" personId="{7E806F62-E3E3-4794-86B4-A4743C62D4C0}" id="{641CDB2B-A768-4A52-B4EA-DABF9E478411}">
    <text>Bitte hier die Zahl an ECTS eingeben, falls Sie innerhalb des Semesters lediglich Teilpunkte im Modul erwerben (z.B. 4,5).</text>
  </threadedComment>
  <threadedComment ref="L14" dT="2019-11-24T13:49:33.57" personId="{7E806F62-E3E3-4794-86B4-A4743C62D4C0}" id="{435B89C8-F177-4D26-BA06-705E5C18C33E}">
    <text>Bitte hier die Zahl an ECTS eingeben, falls Sie innerhalb des Semesters lediglich Teilpunkte im Modul erwerben (z.B. 4,5).</text>
  </threadedComment>
  <threadedComment ref="N14" dT="2019-11-24T13:49:33.57" personId="{7E806F62-E3E3-4794-86B4-A4743C62D4C0}" id="{6540828A-C599-4C61-9E13-55B47901D006}">
    <text>Bitte hier die Zahl an ECTS eingeben, falls Sie innerhalb des Semesters lediglich Teilpunkte im Modul erwerben (z.B. 4,5).</text>
  </threadedComment>
  <threadedComment ref="P14" dT="2019-11-24T13:49:33.57" personId="{7E806F62-E3E3-4794-86B4-A4743C62D4C0}" id="{96C73D80-A4B1-4CCD-B410-6E54F7D95FB6}">
    <text>Bitte hier die Zahl an ECTS eingeben, falls Sie innerhalb des Semesters lediglich Teilpunkte im Modul erwerben (z.B. 4,5).</text>
  </threadedComment>
  <threadedComment ref="R14" dT="2019-11-24T13:49:33.57" personId="{7E806F62-E3E3-4794-86B4-A4743C62D4C0}" id="{62FD8A25-F947-4D28-8EB3-403B66C7EE06}">
    <text>Bitte hier die Zahl an ECTS eingeben, falls Sie innerhalb des Semesters lediglich Teilpunkte im Modul erwerben (z.B. 4,5).</text>
  </threadedComment>
  <threadedComment ref="T14" dT="2019-11-24T13:49:33.57" personId="{7E806F62-E3E3-4794-86B4-A4743C62D4C0}" id="{CD93905C-BF76-4AA9-B292-615D6B6B12EF}">
    <text>Bitte hier die Zahl an ECTS eingeben, falls Sie innerhalb des Semesters lediglich Teilpunkte im Modul erwerben (z.B. 4,5).</text>
  </threadedComment>
  <threadedComment ref="D15" dT="2019-11-24T13:49:33.57" personId="{7E806F62-E3E3-4794-86B4-A4743C62D4C0}" id="{F6081782-1D40-4DFB-88CA-06704B586FAC}">
    <text>Bitte hier die Zahl an ECTS eingeben, falls Sie innerhalb des Semesters lediglich Teilpunkte im Modul erwerben (z.B. 4,5).</text>
  </threadedComment>
  <threadedComment ref="F15" dT="2019-11-24T13:49:33.57" personId="{7E806F62-E3E3-4794-86B4-A4743C62D4C0}" id="{B53B1217-BE68-47AF-AFD4-DEAED2115FBE}">
    <text>Bitte hier die Zahl an ECTS eingeben, falls Sie innerhalb des Semesters lediglich Teilpunkte im Modul erwerben (z.B. 4,5).</text>
  </threadedComment>
  <threadedComment ref="H15" dT="2019-11-24T13:49:33.57" personId="{7E806F62-E3E3-4794-86B4-A4743C62D4C0}" id="{D70769E6-159C-4396-9474-D8D4BA96BF55}">
    <text>Bitte hier die Zahl an ECTS eingeben, falls Sie innerhalb des Semesters lediglich Teilpunkte im Modul erwerben (z.B. 4,5).</text>
  </threadedComment>
  <threadedComment ref="J15" dT="2019-11-24T13:49:33.57" personId="{7E806F62-E3E3-4794-86B4-A4743C62D4C0}" id="{631031B0-371E-4B67-B615-140DD63FC394}">
    <text>Bitte hier die Zahl an ECTS eingeben, falls Sie innerhalb des Semesters lediglich Teilpunkte im Modul erwerben (z.B. 4,5).</text>
  </threadedComment>
  <threadedComment ref="L15" dT="2019-11-24T13:49:33.57" personId="{7E806F62-E3E3-4794-86B4-A4743C62D4C0}" id="{C34F3D10-3B3E-4E34-ABE2-BF54B2E19704}">
    <text>Bitte hier die Zahl an ECTS eingeben, falls Sie innerhalb des Semesters lediglich Teilpunkte im Modul erwerben (z.B. 4,5).</text>
  </threadedComment>
  <threadedComment ref="N15" dT="2019-11-24T13:49:33.57" personId="{7E806F62-E3E3-4794-86B4-A4743C62D4C0}" id="{048DAC6B-B68E-4C08-A15E-B4B21D107B8A}">
    <text>Bitte hier die Zahl an ECTS eingeben, falls Sie innerhalb des Semesters lediglich Teilpunkte im Modul erwerben (z.B. 4,5).</text>
  </threadedComment>
  <threadedComment ref="P15" dT="2019-11-24T13:49:33.57" personId="{7E806F62-E3E3-4794-86B4-A4743C62D4C0}" id="{28A826D3-770E-4FB9-BB50-476BEF499030}">
    <text>Bitte hier die Zahl an ECTS eingeben, falls Sie innerhalb des Semesters lediglich Teilpunkte im Modul erwerben (z.B. 4,5).</text>
  </threadedComment>
  <threadedComment ref="R15" dT="2019-11-24T13:49:33.57" personId="{7E806F62-E3E3-4794-86B4-A4743C62D4C0}" id="{D05443FA-51A1-4972-B4FD-29F075958C99}">
    <text>Bitte hier die Zahl an ECTS eingeben, falls Sie innerhalb des Semesters lediglich Teilpunkte im Modul erwerben (z.B. 4,5).</text>
  </threadedComment>
  <threadedComment ref="T15" dT="2019-11-24T13:49:33.57" personId="{7E806F62-E3E3-4794-86B4-A4743C62D4C0}" id="{07FAB9AE-522E-41AE-8EC3-0CF242671603}">
    <text>Bitte hier die Zahl an ECTS eingeben, falls Sie innerhalb des Semesters lediglich Teilpunkte im Modul erwerben (z.B. 4,5).</text>
  </threadedComment>
  <threadedComment ref="D16" dT="2019-11-24T13:49:33.57" personId="{7E806F62-E3E3-4794-86B4-A4743C62D4C0}" id="{84A4B433-C4F7-43A5-BFD8-56D9E252E145}">
    <text>Bitte hier die Zahl an ECTS eingeben, falls Sie innerhalb des Semesters lediglich Teilpunkte im Modul erwerben (z.B. 4,5).</text>
  </threadedComment>
  <threadedComment ref="F16" dT="2019-11-24T13:49:33.57" personId="{7E806F62-E3E3-4794-86B4-A4743C62D4C0}" id="{76736EC9-E1C4-4D1B-82C2-B139065CDB49}">
    <text>Bitte hier die Zahl an ECTS eingeben, falls Sie innerhalb des Semesters lediglich Teilpunkte im Modul erwerben (z.B. 4,5).</text>
  </threadedComment>
  <threadedComment ref="H16" dT="2019-11-24T13:49:33.57" personId="{7E806F62-E3E3-4794-86B4-A4743C62D4C0}" id="{08A784C7-B967-450A-91E6-5AE1AB3346BD}">
    <text>Bitte hier die Zahl an ECTS eingeben, falls Sie innerhalb des Semesters lediglich Teilpunkte im Modul erwerben (z.B. 4,5).</text>
  </threadedComment>
  <threadedComment ref="J16" dT="2019-11-24T13:49:33.57" personId="{7E806F62-E3E3-4794-86B4-A4743C62D4C0}" id="{691CEEE2-EFE8-47FB-8EE5-82EE97A79111}">
    <text>Bitte hier die Zahl an ECTS eingeben, falls Sie innerhalb des Semesters lediglich Teilpunkte im Modul erwerben (z.B. 4,5).</text>
  </threadedComment>
  <threadedComment ref="L16" dT="2019-11-24T13:49:33.57" personId="{7E806F62-E3E3-4794-86B4-A4743C62D4C0}" id="{70923003-0408-44C8-B787-2562140075C2}">
    <text>Bitte hier die Zahl an ECTS eingeben, falls Sie innerhalb des Semesters lediglich Teilpunkte im Modul erwerben (z.B. 4,5).</text>
  </threadedComment>
  <threadedComment ref="N16" dT="2019-11-24T13:49:33.57" personId="{7E806F62-E3E3-4794-86B4-A4743C62D4C0}" id="{F5BC5E53-A7CD-49D4-9E4A-42EF3917FEE0}">
    <text>Bitte hier die Zahl an ECTS eingeben, falls Sie innerhalb des Semesters lediglich Teilpunkte im Modul erwerben (z.B. 4,5).</text>
  </threadedComment>
  <threadedComment ref="P16" dT="2019-11-24T13:49:33.57" personId="{7E806F62-E3E3-4794-86B4-A4743C62D4C0}" id="{946E77B4-E2C9-4D4C-90CB-71866DCB31AA}">
    <text>Bitte hier die Zahl an ECTS eingeben, falls Sie innerhalb des Semesters lediglich Teilpunkte im Modul erwerben (z.B. 4,5).</text>
  </threadedComment>
  <threadedComment ref="R16" dT="2019-11-24T13:49:33.57" personId="{7E806F62-E3E3-4794-86B4-A4743C62D4C0}" id="{38B80AA6-859B-4030-AEDF-F76227219096}">
    <text>Bitte hier die Zahl an ECTS eingeben, falls Sie innerhalb des Semesters lediglich Teilpunkte im Modul erwerben (z.B. 4,5).</text>
  </threadedComment>
  <threadedComment ref="T16" dT="2019-11-24T13:49:33.57" personId="{7E806F62-E3E3-4794-86B4-A4743C62D4C0}" id="{B5F5D8DA-35C4-4F37-8069-B17595C4418A}">
    <text>Bitte hier die Zahl an ECTS eingeben, falls Sie innerhalb des Semesters lediglich Teilpunkte im Modul erwerben (z.B. 4,5).</text>
  </threadedComment>
  <threadedComment ref="D17" dT="2019-11-24T13:49:33.57" personId="{7E806F62-E3E3-4794-86B4-A4743C62D4C0}" id="{313B1BB7-0D9F-42DF-AC48-CC3FD8C4FBD4}">
    <text>Bitte hier die Zahl an ECTS eingeben, falls Sie innerhalb des Semesters lediglich Teilpunkte im Modul erwerben (z.B. 4,5).</text>
  </threadedComment>
  <threadedComment ref="F17" dT="2019-11-24T13:49:33.57" personId="{7E806F62-E3E3-4794-86B4-A4743C62D4C0}" id="{995E2149-E52B-4FDD-AFE7-4DB5CAA3CA0A}">
    <text>Bitte hier die Zahl an ECTS eingeben, falls Sie innerhalb des Semesters lediglich Teilpunkte im Modul erwerben (z.B. 4,5).</text>
  </threadedComment>
  <threadedComment ref="H17" dT="2019-11-24T13:49:33.57" personId="{7E806F62-E3E3-4794-86B4-A4743C62D4C0}" id="{AFA4DB61-7D29-4B86-9286-B2ECDF84E71A}">
    <text>Bitte hier die Zahl an ECTS eingeben, falls Sie innerhalb des Semesters lediglich Teilpunkte im Modul erwerben (z.B. 4,5).</text>
  </threadedComment>
  <threadedComment ref="J17" dT="2019-11-24T13:49:33.57" personId="{7E806F62-E3E3-4794-86B4-A4743C62D4C0}" id="{A2C130C0-1545-428F-BA7B-2E5CCB28EFB7}">
    <text>Bitte hier die Zahl an ECTS eingeben, falls Sie innerhalb des Semesters lediglich Teilpunkte im Modul erwerben (z.B. 4,5).</text>
  </threadedComment>
  <threadedComment ref="L17" dT="2019-11-24T13:49:33.57" personId="{7E806F62-E3E3-4794-86B4-A4743C62D4C0}" id="{EAF53CF0-AC25-4E77-984D-CC6614474F67}">
    <text>Bitte hier die Zahl an ECTS eingeben, falls Sie innerhalb des Semesters lediglich Teilpunkte im Modul erwerben (z.B. 4,5).</text>
  </threadedComment>
  <threadedComment ref="N17" dT="2019-11-24T13:49:33.57" personId="{7E806F62-E3E3-4794-86B4-A4743C62D4C0}" id="{008A155A-97F3-46E3-8013-EB09690A8326}">
    <text>Bitte hier die Zahl an ECTS eingeben, falls Sie innerhalb des Semesters lediglich Teilpunkte im Modul erwerben (z.B. 4,5).</text>
  </threadedComment>
  <threadedComment ref="P17" dT="2019-11-24T13:49:33.57" personId="{7E806F62-E3E3-4794-86B4-A4743C62D4C0}" id="{ABE63B4F-8390-4229-B2BC-2BB6AF3CCEBE}">
    <text>Bitte hier die Zahl an ECTS eingeben, falls Sie innerhalb des Semesters lediglich Teilpunkte im Modul erwerben (z.B. 4,5).</text>
  </threadedComment>
  <threadedComment ref="R17" dT="2019-11-24T13:49:33.57" personId="{7E806F62-E3E3-4794-86B4-A4743C62D4C0}" id="{48F53931-4D60-4CA5-BDB3-284D75B00957}">
    <text>Bitte hier die Zahl an ECTS eingeben, falls Sie innerhalb des Semesters lediglich Teilpunkte im Modul erwerben (z.B. 4,5).</text>
  </threadedComment>
  <threadedComment ref="T17" dT="2019-11-24T13:49:33.57" personId="{7E806F62-E3E3-4794-86B4-A4743C62D4C0}" id="{9EDA3306-3C6A-46B7-B6BE-C48260C42CBC}">
    <text>Bitte hier die Zahl an ECTS eingeben, falls Sie innerhalb des Semesters lediglich Teilpunkte im Modul erwerben (z.B. 4,5).</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7" Type="http://schemas.microsoft.com/office/2017/10/relationships/threadedComment" Target="../threadedComments/threadedComment1.xml"/><Relationship Id="rId2" Type="http://schemas.openxmlformats.org/officeDocument/2006/relationships/hyperlink" Target="https://www.mint-kolleg.kit.edu/IndividuellerStudienverlauf.php" TargetMode="External"/><Relationship Id="rId1" Type="http://schemas.openxmlformats.org/officeDocument/2006/relationships/hyperlink" Target="https://www.wiwi.kit.edu/Fachstudienberatung_Termin.php"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mint-kolleg.kit.edu/IndividuellerStudienverlauf.php" TargetMode="External"/><Relationship Id="rId1" Type="http://schemas.openxmlformats.org/officeDocument/2006/relationships/hyperlink" Target="https://www.wiwi.kit.edu/Fachstudienberatung_Termin.php" TargetMode="External"/><Relationship Id="rId6" Type="http://schemas.microsoft.com/office/2017/10/relationships/threadedComment" Target="../threadedComments/threadedComment2.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www.mint-kolleg.kit.edu/IndividuellerStudienverlauf.php" TargetMode="External"/><Relationship Id="rId1" Type="http://schemas.openxmlformats.org/officeDocument/2006/relationships/hyperlink" Target="https://www.wiwi.kit.edu/Fachstudienberatung_Termin.php"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265B54"/>
  </sheetPr>
  <dimension ref="B2:L24"/>
  <sheetViews>
    <sheetView tabSelected="1" workbookViewId="0"/>
  </sheetViews>
  <sheetFormatPr baseColWidth="10" defaultRowHeight="14.4" x14ac:dyDescent="0.3"/>
  <cols>
    <col min="1" max="1" width="2.6640625" customWidth="1"/>
    <col min="12" max="12" width="14.44140625" customWidth="1"/>
  </cols>
  <sheetData>
    <row r="2" spans="2:12" ht="21" x14ac:dyDescent="0.4">
      <c r="B2" s="119" t="s">
        <v>233</v>
      </c>
      <c r="C2" s="120"/>
      <c r="D2" s="120"/>
      <c r="E2" s="120"/>
      <c r="F2" s="120"/>
      <c r="G2" s="120"/>
      <c r="H2" s="120"/>
      <c r="I2" s="121"/>
      <c r="J2" s="6"/>
      <c r="K2" s="6"/>
      <c r="L2" s="6"/>
    </row>
    <row r="3" spans="2:12" ht="21" x14ac:dyDescent="0.4">
      <c r="B3" s="122" t="s">
        <v>234</v>
      </c>
      <c r="C3" s="123"/>
      <c r="D3" s="123"/>
      <c r="E3" s="123"/>
      <c r="F3" s="123"/>
      <c r="G3" s="123"/>
      <c r="H3" s="123"/>
      <c r="I3" s="124"/>
      <c r="J3" s="7"/>
      <c r="K3" s="7"/>
      <c r="L3" s="7"/>
    </row>
    <row r="4" spans="2:12" ht="18.75" customHeight="1" x14ac:dyDescent="0.4">
      <c r="B4" s="122" t="s">
        <v>235</v>
      </c>
      <c r="C4" s="123"/>
      <c r="D4" s="123"/>
      <c r="E4" s="123"/>
      <c r="F4" s="123"/>
      <c r="G4" s="123"/>
      <c r="H4" s="123"/>
      <c r="I4" s="124"/>
      <c r="J4" s="8"/>
      <c r="K4" s="8"/>
      <c r="L4" s="8"/>
    </row>
    <row r="5" spans="2:12" x14ac:dyDescent="0.3">
      <c r="B5" s="2"/>
      <c r="C5" s="5"/>
      <c r="D5" s="5"/>
      <c r="E5" s="5"/>
      <c r="F5" s="5"/>
      <c r="G5" s="5"/>
      <c r="H5" s="5"/>
      <c r="I5" s="3"/>
      <c r="J5" s="9"/>
      <c r="K5" s="9"/>
      <c r="L5" s="9"/>
    </row>
    <row r="6" spans="2:12" x14ac:dyDescent="0.3">
      <c r="B6" s="2"/>
      <c r="C6" s="5"/>
      <c r="D6" s="5"/>
      <c r="E6" s="5"/>
      <c r="F6" s="5"/>
      <c r="G6" s="5"/>
      <c r="H6" s="5"/>
      <c r="I6" s="3"/>
      <c r="J6" s="9"/>
      <c r="K6" s="9"/>
      <c r="L6" s="9"/>
    </row>
    <row r="7" spans="2:12" x14ac:dyDescent="0.3">
      <c r="B7" s="2"/>
      <c r="C7" s="5"/>
      <c r="D7" s="5"/>
      <c r="E7" s="5"/>
      <c r="F7" s="5"/>
      <c r="G7" s="5"/>
      <c r="H7" s="5"/>
      <c r="I7" s="3"/>
      <c r="J7" s="9"/>
      <c r="K7" s="9"/>
      <c r="L7" s="9"/>
    </row>
    <row r="8" spans="2:12" x14ac:dyDescent="0.3">
      <c r="B8" s="2"/>
      <c r="C8" s="5"/>
      <c r="D8" s="5"/>
      <c r="E8" s="5"/>
      <c r="F8" s="5"/>
      <c r="G8" s="5"/>
      <c r="H8" s="5"/>
      <c r="I8" s="3"/>
      <c r="J8" s="9"/>
      <c r="K8" s="9"/>
      <c r="L8" s="9"/>
    </row>
    <row r="9" spans="2:12" x14ac:dyDescent="0.3">
      <c r="B9" s="2"/>
      <c r="C9" s="5"/>
      <c r="D9" s="5"/>
      <c r="E9" s="5"/>
      <c r="F9" s="5"/>
      <c r="G9" s="5"/>
      <c r="H9" s="5"/>
      <c r="I9" s="3"/>
      <c r="J9" s="9"/>
      <c r="K9" s="9"/>
      <c r="L9" s="9"/>
    </row>
    <row r="10" spans="2:12" x14ac:dyDescent="0.3">
      <c r="B10" s="2"/>
      <c r="C10" s="5"/>
      <c r="D10" s="5"/>
      <c r="E10" s="5"/>
      <c r="F10" s="5"/>
      <c r="G10" s="5"/>
      <c r="H10" s="5"/>
      <c r="I10" s="3"/>
      <c r="J10" s="9"/>
      <c r="K10" s="9"/>
      <c r="L10" s="9"/>
    </row>
    <row r="11" spans="2:12" x14ac:dyDescent="0.3">
      <c r="B11" s="2"/>
      <c r="C11" s="5"/>
      <c r="D11" s="5"/>
      <c r="E11" s="5"/>
      <c r="F11" s="5"/>
      <c r="G11" s="5"/>
      <c r="H11" s="5"/>
      <c r="I11" s="3"/>
      <c r="J11" s="9"/>
      <c r="K11" s="9"/>
      <c r="L11" s="9"/>
    </row>
    <row r="12" spans="2:12" x14ac:dyDescent="0.3">
      <c r="B12" s="2"/>
      <c r="C12" s="5"/>
      <c r="D12" s="5"/>
      <c r="E12" s="5"/>
      <c r="F12" s="5"/>
      <c r="G12" s="5"/>
      <c r="H12" s="5"/>
      <c r="I12" s="3"/>
      <c r="J12" s="9"/>
      <c r="K12" s="9"/>
      <c r="L12" s="9"/>
    </row>
    <row r="13" spans="2:12" x14ac:dyDescent="0.3">
      <c r="B13" s="2"/>
      <c r="C13" s="5"/>
      <c r="D13" s="5"/>
      <c r="E13" s="5"/>
      <c r="F13" s="5"/>
      <c r="G13" s="5"/>
      <c r="H13" s="5"/>
      <c r="I13" s="3"/>
      <c r="J13" s="9"/>
      <c r="K13" s="9"/>
      <c r="L13" s="9"/>
    </row>
    <row r="14" spans="2:12" x14ac:dyDescent="0.3">
      <c r="B14" s="2"/>
      <c r="C14" s="5"/>
      <c r="D14" s="5"/>
      <c r="E14" s="5"/>
      <c r="F14" s="5"/>
      <c r="G14" s="5"/>
      <c r="H14" s="5"/>
      <c r="I14" s="3"/>
      <c r="J14" s="9"/>
      <c r="K14" s="9"/>
      <c r="L14" s="9"/>
    </row>
    <row r="15" spans="2:12" x14ac:dyDescent="0.3">
      <c r="B15" s="2"/>
      <c r="C15" s="5"/>
      <c r="D15" s="5"/>
      <c r="E15" s="5"/>
      <c r="F15" s="5"/>
      <c r="G15" s="5"/>
      <c r="H15" s="5"/>
      <c r="I15" s="3"/>
      <c r="J15" s="9"/>
      <c r="K15" s="9"/>
      <c r="L15" s="9"/>
    </row>
    <row r="16" spans="2:12" x14ac:dyDescent="0.3">
      <c r="B16" s="2"/>
      <c r="C16" s="5"/>
      <c r="D16" s="5"/>
      <c r="E16" s="5"/>
      <c r="F16" s="5"/>
      <c r="G16" s="5"/>
      <c r="H16" s="5"/>
      <c r="I16" s="3"/>
      <c r="J16" s="9"/>
      <c r="K16" s="9"/>
      <c r="L16" s="9"/>
    </row>
    <row r="17" spans="2:12" x14ac:dyDescent="0.3">
      <c r="B17" s="110"/>
      <c r="C17" s="111"/>
      <c r="D17" s="111"/>
      <c r="E17" s="111"/>
      <c r="F17" s="111"/>
      <c r="G17" s="111"/>
      <c r="H17" s="111"/>
      <c r="I17" s="112"/>
      <c r="J17" s="9"/>
      <c r="K17" s="9"/>
      <c r="L17" s="9"/>
    </row>
    <row r="18" spans="2:12" x14ac:dyDescent="0.3">
      <c r="B18" s="114"/>
      <c r="C18" s="113"/>
      <c r="D18" s="113"/>
      <c r="E18" s="113"/>
      <c r="F18" s="113"/>
      <c r="G18" s="113"/>
      <c r="H18" s="113"/>
      <c r="I18" s="115"/>
      <c r="J18" s="9"/>
      <c r="K18" s="9"/>
      <c r="L18" s="9"/>
    </row>
    <row r="19" spans="2:12" x14ac:dyDescent="0.3">
      <c r="B19" s="110"/>
      <c r="C19" s="111"/>
      <c r="D19" s="111"/>
      <c r="E19" s="111"/>
      <c r="F19" s="111"/>
      <c r="G19" s="111"/>
      <c r="H19" s="111"/>
      <c r="I19" s="112"/>
      <c r="J19" s="10"/>
      <c r="K19" s="10"/>
      <c r="L19" s="10"/>
    </row>
    <row r="20" spans="2:12" x14ac:dyDescent="0.3">
      <c r="B20" s="114"/>
      <c r="C20" s="113"/>
      <c r="D20" s="113"/>
      <c r="E20" s="113"/>
      <c r="F20" s="113"/>
      <c r="G20" s="113"/>
      <c r="H20" s="113"/>
      <c r="I20" s="115"/>
      <c r="J20" s="10"/>
      <c r="K20" s="10"/>
      <c r="L20" s="10"/>
    </row>
    <row r="21" spans="2:12" x14ac:dyDescent="0.3">
      <c r="B21" s="114"/>
      <c r="C21" s="113"/>
      <c r="D21" s="113"/>
      <c r="E21" s="113"/>
      <c r="F21" s="113"/>
      <c r="G21" s="113"/>
      <c r="H21" s="113"/>
      <c r="I21" s="115"/>
      <c r="J21" s="10"/>
      <c r="K21" s="10"/>
      <c r="L21" s="10"/>
    </row>
    <row r="22" spans="2:12" x14ac:dyDescent="0.3">
      <c r="B22" s="114"/>
      <c r="C22" s="113"/>
      <c r="D22" s="113"/>
      <c r="E22" s="113"/>
      <c r="F22" s="113"/>
      <c r="G22" s="113"/>
      <c r="H22" s="113"/>
      <c r="I22" s="115"/>
    </row>
    <row r="23" spans="2:12" x14ac:dyDescent="0.3">
      <c r="B23" s="114"/>
      <c r="C23" s="113"/>
      <c r="D23" s="113"/>
      <c r="E23" s="113"/>
      <c r="F23" s="113"/>
      <c r="G23" s="113"/>
      <c r="H23" s="113"/>
      <c r="I23" s="115"/>
    </row>
    <row r="24" spans="2:12" x14ac:dyDescent="0.3">
      <c r="B24" s="116"/>
      <c r="C24" s="117"/>
      <c r="D24" s="117"/>
      <c r="E24" s="117"/>
      <c r="F24" s="117"/>
      <c r="G24" s="117"/>
      <c r="H24" s="117"/>
      <c r="I24" s="118"/>
    </row>
  </sheetData>
  <sheetProtection algorithmName="SHA-512" hashValue="p7FUTyxlW8a+7/41nu40QryuLb78FfFhIBGtr94iD83Njclq2e+UGR9lEYz7mC7VXmUIihmvTpUzOj4LOcmfTA==" saltValue="MRNc55FacJ5a2dYxRAX/Qw==" spinCount="100000" sheet="1" objects="1" scenarios="1"/>
  <mergeCells count="3">
    <mergeCell ref="B2:I2"/>
    <mergeCell ref="B3:I3"/>
    <mergeCell ref="B4:I4"/>
  </mergeCell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00A595"/>
  </sheetPr>
  <dimension ref="A1:AD130"/>
  <sheetViews>
    <sheetView zoomScale="25" zoomScaleNormal="25" workbookViewId="0">
      <selection sqref="A1:U1"/>
    </sheetView>
  </sheetViews>
  <sheetFormatPr baseColWidth="10" defaultColWidth="11.44140625" defaultRowHeight="14.4" x14ac:dyDescent="0.3"/>
  <cols>
    <col min="1" max="1" width="6" style="1" customWidth="1"/>
    <col min="2" max="3" width="35.6640625" style="1" customWidth="1"/>
    <col min="4" max="4" width="76.44140625" style="1" bestFit="1" customWidth="1"/>
    <col min="5" max="16" width="35.6640625" style="1" customWidth="1"/>
    <col min="17" max="17" width="56.6640625" style="1" bestFit="1" customWidth="1"/>
    <col min="18" max="18" width="42" style="1" bestFit="1" customWidth="1"/>
    <col min="19" max="20" width="42" style="1" customWidth="1"/>
    <col min="21" max="21" width="35.6640625" style="1" customWidth="1"/>
    <col min="22" max="16384" width="11.44140625" style="1"/>
  </cols>
  <sheetData>
    <row r="1" spans="1:21" ht="46.2" x14ac:dyDescent="0.85">
      <c r="A1" s="137" t="s">
        <v>10</v>
      </c>
      <c r="B1" s="138"/>
      <c r="C1" s="138"/>
      <c r="D1" s="138"/>
      <c r="E1" s="138"/>
      <c r="F1" s="138"/>
      <c r="G1" s="138"/>
      <c r="H1" s="138"/>
      <c r="I1" s="138"/>
      <c r="J1" s="138"/>
      <c r="K1" s="138"/>
      <c r="L1" s="138"/>
      <c r="M1" s="138"/>
      <c r="N1" s="138"/>
      <c r="O1" s="138"/>
      <c r="P1" s="138"/>
      <c r="Q1" s="138"/>
      <c r="R1" s="138"/>
      <c r="S1" s="138"/>
      <c r="T1" s="138"/>
      <c r="U1" s="139"/>
    </row>
    <row r="2" spans="1:21" ht="36.6" x14ac:dyDescent="0.7">
      <c r="A2" s="140" t="s">
        <v>0</v>
      </c>
      <c r="B2" s="141"/>
      <c r="C2" s="141"/>
      <c r="D2" s="141"/>
      <c r="E2" s="141"/>
      <c r="F2" s="141"/>
      <c r="G2" s="141"/>
      <c r="H2" s="141"/>
      <c r="I2" s="141"/>
      <c r="J2" s="141"/>
      <c r="K2" s="141"/>
      <c r="L2" s="141"/>
      <c r="M2" s="141"/>
      <c r="N2" s="141"/>
      <c r="O2" s="141"/>
      <c r="P2" s="141"/>
      <c r="Q2" s="141"/>
      <c r="R2" s="141"/>
      <c r="S2" s="141"/>
      <c r="T2" s="141"/>
      <c r="U2" s="142"/>
    </row>
    <row r="3" spans="1:21" ht="18" x14ac:dyDescent="0.35">
      <c r="A3" s="143"/>
      <c r="B3" s="144"/>
      <c r="C3" s="144"/>
      <c r="D3" s="144"/>
      <c r="E3" s="144"/>
      <c r="F3" s="144"/>
      <c r="G3" s="144"/>
      <c r="H3" s="144"/>
      <c r="I3" s="144"/>
      <c r="J3" s="144"/>
      <c r="K3" s="144"/>
      <c r="L3" s="144"/>
      <c r="M3" s="144"/>
      <c r="N3" s="144"/>
      <c r="O3" s="144"/>
      <c r="P3" s="144"/>
      <c r="Q3" s="144"/>
      <c r="R3" s="144"/>
      <c r="S3" s="144"/>
      <c r="T3" s="144"/>
      <c r="U3" s="145"/>
    </row>
    <row r="4" spans="1:21" ht="18" x14ac:dyDescent="0.35">
      <c r="A4" s="31"/>
      <c r="B4" s="27"/>
      <c r="C4" s="27"/>
      <c r="D4" s="27"/>
      <c r="E4" s="27"/>
      <c r="F4" s="27"/>
      <c r="G4" s="27"/>
      <c r="H4" s="27"/>
      <c r="I4" s="27"/>
      <c r="J4" s="27"/>
      <c r="K4" s="27"/>
      <c r="L4" s="27"/>
      <c r="M4" s="27"/>
      <c r="N4" s="27"/>
      <c r="O4" s="27"/>
      <c r="P4" s="27"/>
      <c r="Q4" s="27"/>
      <c r="R4" s="27"/>
      <c r="S4" s="27"/>
      <c r="T4" s="27"/>
      <c r="U4" s="32"/>
    </row>
    <row r="5" spans="1:21" ht="18" x14ac:dyDescent="0.35">
      <c r="A5" s="31"/>
      <c r="B5" s="27"/>
      <c r="C5" s="27"/>
      <c r="D5" s="27"/>
      <c r="E5" s="27"/>
      <c r="F5" s="27"/>
      <c r="G5" s="27"/>
      <c r="H5" s="27"/>
      <c r="I5" s="27"/>
      <c r="J5" s="27"/>
      <c r="K5" s="27"/>
      <c r="L5" s="27"/>
      <c r="M5" s="27"/>
      <c r="N5" s="27"/>
      <c r="O5" s="27"/>
      <c r="P5" s="27"/>
      <c r="Q5" s="27"/>
      <c r="R5" s="27"/>
      <c r="S5" s="27"/>
      <c r="T5" s="27"/>
      <c r="U5" s="32"/>
    </row>
    <row r="6" spans="1:21" ht="31.8" thickBot="1" x14ac:dyDescent="0.65">
      <c r="A6" s="31"/>
      <c r="B6" s="27"/>
      <c r="C6" s="151" t="s">
        <v>148</v>
      </c>
      <c r="D6" s="152"/>
      <c r="E6" s="152"/>
      <c r="F6" s="152"/>
      <c r="G6" s="152"/>
      <c r="H6" s="152"/>
      <c r="I6" s="152"/>
      <c r="J6" s="152"/>
      <c r="K6" s="152"/>
      <c r="L6" s="152"/>
      <c r="M6" s="152"/>
      <c r="N6" s="153"/>
      <c r="O6" s="94"/>
      <c r="P6" s="95"/>
      <c r="Q6" s="95"/>
      <c r="R6" s="95"/>
      <c r="S6" s="95"/>
      <c r="T6" s="95"/>
      <c r="U6" s="32"/>
    </row>
    <row r="7" spans="1:21" ht="15.6" x14ac:dyDescent="0.3">
      <c r="A7" s="33"/>
      <c r="B7" s="17"/>
      <c r="C7" s="146" t="s">
        <v>30</v>
      </c>
      <c r="D7" s="147"/>
      <c r="E7" s="146" t="s">
        <v>31</v>
      </c>
      <c r="F7" s="147"/>
      <c r="G7" s="146" t="s">
        <v>32</v>
      </c>
      <c r="H7" s="147"/>
      <c r="I7" s="146" t="s">
        <v>33</v>
      </c>
      <c r="J7" s="147"/>
      <c r="K7" s="146" t="s">
        <v>34</v>
      </c>
      <c r="L7" s="147"/>
      <c r="M7" s="146" t="s">
        <v>35</v>
      </c>
      <c r="N7" s="148"/>
      <c r="O7" s="149" t="s">
        <v>36</v>
      </c>
      <c r="P7" s="149"/>
      <c r="Q7" s="128" t="s">
        <v>37</v>
      </c>
      <c r="R7" s="150"/>
      <c r="S7" s="128" t="s">
        <v>147</v>
      </c>
      <c r="T7" s="129"/>
      <c r="U7" s="34"/>
    </row>
    <row r="8" spans="1:21" ht="15.6" x14ac:dyDescent="0.3">
      <c r="A8" s="33"/>
      <c r="B8" s="18"/>
      <c r="C8" s="11" t="s">
        <v>28</v>
      </c>
      <c r="D8" s="12" t="s">
        <v>29</v>
      </c>
      <c r="E8" s="11" t="s">
        <v>28</v>
      </c>
      <c r="F8" s="12" t="s">
        <v>29</v>
      </c>
      <c r="G8" s="11" t="s">
        <v>28</v>
      </c>
      <c r="H8" s="12" t="s">
        <v>29</v>
      </c>
      <c r="I8" s="11" t="s">
        <v>28</v>
      </c>
      <c r="J8" s="12" t="s">
        <v>29</v>
      </c>
      <c r="K8" s="11" t="s">
        <v>28</v>
      </c>
      <c r="L8" s="12" t="s">
        <v>29</v>
      </c>
      <c r="M8" s="11" t="s">
        <v>28</v>
      </c>
      <c r="N8" s="12" t="s">
        <v>29</v>
      </c>
      <c r="O8" s="28" t="s">
        <v>28</v>
      </c>
      <c r="P8" s="29" t="s">
        <v>29</v>
      </c>
      <c r="Q8" s="28" t="s">
        <v>28</v>
      </c>
      <c r="R8" s="29" t="s">
        <v>29</v>
      </c>
      <c r="S8" s="28" t="s">
        <v>28</v>
      </c>
      <c r="T8" s="100" t="s">
        <v>29</v>
      </c>
      <c r="U8" s="34"/>
    </row>
    <row r="9" spans="1:21" ht="49.5" customHeight="1" x14ac:dyDescent="0.3">
      <c r="A9" s="35"/>
      <c r="B9" s="19" t="s">
        <v>6</v>
      </c>
      <c r="C9" s="63"/>
      <c r="D9" s="62"/>
      <c r="E9" s="63"/>
      <c r="F9" s="62"/>
      <c r="G9" s="63"/>
      <c r="H9" s="62"/>
      <c r="I9" s="63"/>
      <c r="J9" s="62"/>
      <c r="K9" s="63"/>
      <c r="L9" s="62"/>
      <c r="M9" s="63"/>
      <c r="N9" s="62"/>
      <c r="O9" s="63"/>
      <c r="P9" s="62"/>
      <c r="Q9" s="63"/>
      <c r="R9" s="62"/>
      <c r="S9" s="63"/>
      <c r="T9" s="97"/>
      <c r="U9" s="34"/>
    </row>
    <row r="10" spans="1:21" ht="15.6" x14ac:dyDescent="0.3">
      <c r="A10" s="35"/>
      <c r="B10" s="19" t="s">
        <v>7</v>
      </c>
      <c r="C10" s="63"/>
      <c r="D10" s="62"/>
      <c r="E10" s="63"/>
      <c r="F10" s="62"/>
      <c r="G10" s="63"/>
      <c r="H10" s="62"/>
      <c r="I10" s="63"/>
      <c r="J10" s="62"/>
      <c r="K10" s="63"/>
      <c r="L10" s="62"/>
      <c r="M10" s="63"/>
      <c r="N10" s="62"/>
      <c r="O10" s="63"/>
      <c r="P10" s="62"/>
      <c r="Q10" s="63"/>
      <c r="R10" s="62"/>
      <c r="S10" s="63"/>
      <c r="T10" s="97"/>
      <c r="U10" s="34"/>
    </row>
    <row r="11" spans="1:21" ht="58.5" customHeight="1" x14ac:dyDescent="0.3">
      <c r="A11" s="35"/>
      <c r="B11" s="19" t="s">
        <v>8</v>
      </c>
      <c r="C11" s="63"/>
      <c r="D11" s="62"/>
      <c r="E11" s="63"/>
      <c r="F11" s="62"/>
      <c r="G11" s="63"/>
      <c r="H11" s="62"/>
      <c r="I11" s="63"/>
      <c r="J11" s="62"/>
      <c r="K11" s="63"/>
      <c r="L11" s="62"/>
      <c r="M11" s="63"/>
      <c r="N11" s="62"/>
      <c r="O11" s="63"/>
      <c r="P11" s="62"/>
      <c r="Q11" s="63"/>
      <c r="R11" s="62"/>
      <c r="S11" s="63"/>
      <c r="T11" s="97"/>
      <c r="U11" s="34"/>
    </row>
    <row r="12" spans="1:21" ht="15.6" x14ac:dyDescent="0.3">
      <c r="A12" s="35"/>
      <c r="B12" s="19" t="s">
        <v>25</v>
      </c>
      <c r="C12" s="63"/>
      <c r="D12" s="62"/>
      <c r="E12" s="63"/>
      <c r="F12" s="62"/>
      <c r="G12" s="63"/>
      <c r="H12" s="62"/>
      <c r="I12" s="63"/>
      <c r="J12" s="62"/>
      <c r="K12" s="63"/>
      <c r="L12" s="62"/>
      <c r="M12" s="63"/>
      <c r="N12" s="62"/>
      <c r="O12" s="63"/>
      <c r="P12" s="62"/>
      <c r="Q12" s="63"/>
      <c r="R12" s="62"/>
      <c r="S12" s="63"/>
      <c r="T12" s="97"/>
      <c r="U12" s="34"/>
    </row>
    <row r="13" spans="1:21" ht="15.6" x14ac:dyDescent="0.3">
      <c r="A13" s="35"/>
      <c r="B13" s="20" t="s">
        <v>26</v>
      </c>
      <c r="C13" s="64"/>
      <c r="D13" s="62"/>
      <c r="E13" s="63"/>
      <c r="F13" s="62"/>
      <c r="G13" s="63"/>
      <c r="H13" s="62"/>
      <c r="I13" s="63"/>
      <c r="J13" s="62"/>
      <c r="K13" s="63"/>
      <c r="L13" s="62"/>
      <c r="M13" s="63"/>
      <c r="N13" s="62"/>
      <c r="O13" s="63"/>
      <c r="P13" s="62"/>
      <c r="Q13" s="63"/>
      <c r="R13" s="62"/>
      <c r="S13" s="63"/>
      <c r="T13" s="97"/>
      <c r="U13" s="34"/>
    </row>
    <row r="14" spans="1:21" ht="15.6" x14ac:dyDescent="0.3">
      <c r="A14" s="35"/>
      <c r="B14" s="20" t="s">
        <v>27</v>
      </c>
      <c r="C14" s="64"/>
      <c r="D14" s="62"/>
      <c r="E14" s="63"/>
      <c r="F14" s="62"/>
      <c r="G14" s="63"/>
      <c r="H14" s="62"/>
      <c r="I14" s="63"/>
      <c r="J14" s="62"/>
      <c r="K14" s="63"/>
      <c r="L14" s="62"/>
      <c r="M14" s="63"/>
      <c r="N14" s="62"/>
      <c r="O14" s="63"/>
      <c r="P14" s="62"/>
      <c r="Q14" s="63"/>
      <c r="R14" s="62"/>
      <c r="S14" s="63"/>
      <c r="T14" s="97"/>
      <c r="U14" s="34"/>
    </row>
    <row r="15" spans="1:21" ht="15.6" x14ac:dyDescent="0.3">
      <c r="A15" s="35"/>
      <c r="B15" s="20" t="s">
        <v>143</v>
      </c>
      <c r="C15" s="64"/>
      <c r="D15" s="62"/>
      <c r="E15" s="63"/>
      <c r="F15" s="62"/>
      <c r="G15" s="63"/>
      <c r="H15" s="62"/>
      <c r="I15" s="63"/>
      <c r="J15" s="62"/>
      <c r="K15" s="63"/>
      <c r="L15" s="62"/>
      <c r="M15" s="63"/>
      <c r="N15" s="62"/>
      <c r="O15" s="63"/>
      <c r="P15" s="62"/>
      <c r="Q15" s="63"/>
      <c r="R15" s="62"/>
      <c r="S15" s="63"/>
      <c r="T15" s="97"/>
      <c r="U15" s="34"/>
    </row>
    <row r="16" spans="1:21" ht="15.6" x14ac:dyDescent="0.3">
      <c r="A16" s="35"/>
      <c r="B16" s="20" t="s">
        <v>144</v>
      </c>
      <c r="C16" s="64"/>
      <c r="D16" s="62"/>
      <c r="E16" s="63"/>
      <c r="F16" s="62"/>
      <c r="G16" s="63"/>
      <c r="H16" s="62"/>
      <c r="I16" s="63"/>
      <c r="J16" s="62"/>
      <c r="K16" s="63"/>
      <c r="L16" s="62"/>
      <c r="M16" s="63"/>
      <c r="N16" s="62"/>
      <c r="O16" s="63"/>
      <c r="P16" s="62"/>
      <c r="Q16" s="63"/>
      <c r="R16" s="62"/>
      <c r="S16" s="63"/>
      <c r="T16" s="97"/>
      <c r="U16" s="34"/>
    </row>
    <row r="17" spans="1:30" ht="15.6" x14ac:dyDescent="0.3">
      <c r="A17" s="35"/>
      <c r="B17" s="20" t="s">
        <v>145</v>
      </c>
      <c r="C17" s="64"/>
      <c r="D17" s="62"/>
      <c r="E17" s="63"/>
      <c r="F17" s="62"/>
      <c r="G17" s="63"/>
      <c r="H17" s="62"/>
      <c r="I17" s="63"/>
      <c r="J17" s="62"/>
      <c r="K17" s="63"/>
      <c r="L17" s="62"/>
      <c r="M17" s="63"/>
      <c r="N17" s="62"/>
      <c r="O17" s="63"/>
      <c r="P17" s="62"/>
      <c r="Q17" s="63"/>
      <c r="R17" s="62"/>
      <c r="S17" s="63"/>
      <c r="T17" s="97"/>
      <c r="U17" s="34"/>
    </row>
    <row r="18" spans="1:30" ht="26.25" customHeight="1" x14ac:dyDescent="0.3">
      <c r="A18" s="35"/>
      <c r="B18" s="20" t="s">
        <v>9</v>
      </c>
      <c r="C18" s="64"/>
      <c r="D18" s="62"/>
      <c r="E18" s="63"/>
      <c r="F18" s="62"/>
      <c r="G18" s="63"/>
      <c r="H18" s="62"/>
      <c r="I18" s="63"/>
      <c r="J18" s="62"/>
      <c r="K18" s="63"/>
      <c r="L18" s="62"/>
      <c r="M18" s="63"/>
      <c r="N18" s="62"/>
      <c r="O18" s="63"/>
      <c r="P18" s="62"/>
      <c r="Q18" s="63"/>
      <c r="R18" s="62"/>
      <c r="S18" s="63"/>
      <c r="T18" s="97"/>
      <c r="U18" s="34"/>
    </row>
    <row r="19" spans="1:30" ht="15.6" x14ac:dyDescent="0.3">
      <c r="A19" s="35"/>
      <c r="B19" s="20" t="s">
        <v>11</v>
      </c>
      <c r="C19" s="65"/>
      <c r="D19" s="62"/>
      <c r="E19" s="66"/>
      <c r="F19" s="62"/>
      <c r="G19" s="63"/>
      <c r="H19" s="67"/>
      <c r="I19" s="66"/>
      <c r="J19" s="62"/>
      <c r="K19" s="66"/>
      <c r="L19" s="62"/>
      <c r="M19" s="66"/>
      <c r="N19" s="62"/>
      <c r="O19" s="63"/>
      <c r="P19" s="62"/>
      <c r="Q19" s="63"/>
      <c r="R19" s="62"/>
      <c r="S19" s="63"/>
      <c r="T19" s="97"/>
      <c r="U19" s="34"/>
    </row>
    <row r="20" spans="1:30" ht="15.6" x14ac:dyDescent="0.3">
      <c r="A20" s="35"/>
      <c r="B20" s="20" t="s">
        <v>12</v>
      </c>
      <c r="C20" s="64"/>
      <c r="D20" s="62"/>
      <c r="E20" s="68"/>
      <c r="F20" s="69"/>
      <c r="G20" s="68"/>
      <c r="H20" s="62"/>
      <c r="I20" s="68"/>
      <c r="J20" s="62"/>
      <c r="K20" s="68"/>
      <c r="L20" s="62"/>
      <c r="M20" s="68"/>
      <c r="N20" s="62"/>
      <c r="O20" s="63"/>
      <c r="P20" s="62"/>
      <c r="Q20" s="63"/>
      <c r="R20" s="62"/>
      <c r="S20" s="63"/>
      <c r="T20" s="97"/>
      <c r="U20" s="34"/>
    </row>
    <row r="21" spans="1:30" ht="16.2" thickBot="1" x14ac:dyDescent="0.35">
      <c r="A21" s="33"/>
      <c r="B21" s="21" t="s">
        <v>22</v>
      </c>
      <c r="C21" s="16">
        <f>SUM(IF(ISBLANK(C9),0,MIN(D9,IF(OR(C9="Elektrotechnik
",C9="Technische Mechanik
",C9="Weiterführende ingenieurwissenschaftliche Grundlagen
",C9="Werkstoffkunde
"),3,IF(C9="Einführung in die Programmierung
",5,IF(OR(C9="Grundlagen BWL I
",C9="Mathematik I
",C9="Mathematik II
",C9="Mathematik III
"),7,IF(C9="Grundlagen BWL II
",8,IF(OR(C9="Einführung in die Statistik
",C9="Einführung in die Volkswirtschaftslehre
",C9="Grundlagen der Informatik
"),10,9))))))),IF(ISBLANK(C10),0,MIN(D10,IF(OR(C10="Elektrotechnik
",C10="Technische Mechanik
",C10="Weiterführende ingenieurwissenschaftliche Grundlagen
",C10="Werkstoffkunde
"),3,IF(C10="Einführung in die Programmierung
",5,IF(OR(C10="Grundlagen BWL I
",C10="Mathematik I
",C10="Mathematik II
",C10="Mathematik III
"),7,IF(C10="Grundlagen BWL II
",8,IF(OR(C10="Einführung in die Statistik
",C10="Einführung in die Volkswirtschaftslehre
",C10="Grundlagen der Informatik
"),10,9))))))),IF(ISBLANK(C11),0,MIN(D11,IF(OR(C11="Elektrotechnik
",C11="Technische Mechanik
",C11="Weiterführende ingenieurwissenschaftliche Grundlagen
",C11="Werkstoffkunde
"),3,IF(C11="Einführung in die Programmierung
",5,IF(OR(C11="Grundlagen BWL I
",C11="Mathematik I
",C11="Mathematik II
",C11="Mathematik III
"),7,IF(C11="Grundlagen BWL II
",8,IF(OR(C11="Einführung in die Statistik
",C11="Einführung in die Volkswirtschaftslehre
",C11="Grundlagen der Informatik
"),10,9))))))),IF(ISBLANK(C12),0,MIN(D12,IF(OR(C12="Elektrotechnik
",C12="Technische Mechanik
",C12="Weiterführende ingenieurwissenschaftliche Grundlagen
",C12="Werkstoffkunde
"),3,IF(C12="Einführung in die Programmierung
",5,IF(OR(C12="Grundlagen BWL I
",C12="Mathematik I
",C12="Mathematik II
",C12="Mathematik III
"),7,IF(C12="Grundlagen BWL II
",8,IF(OR(C12="Einführung in die Statistik
",C12="Einführung in die Volkswirtschaftslehre
",C12="Grundlagen der Informatik
"),10,9))))))),IF(ISBLANK(C13),0,MIN(D13,IF(OR(C13="Elektrotechnik
",C13="Technische Mechanik
",C13="Weiterführende ingenieurwissenschaftliche Grundlagen
",C13="Werkstoffkunde
"),3,IF(C13="Einführung in die Programmierung
",5,IF(OR(C13="Grundlagen BWL I
",C13="Mathematik I
",C13="Mathematik II
",C13="Mathematik III
"),7,IF(C13="Grundlagen BWL II
",8,IF(OR(C13="Einführung in die Statistik
",C13="Einführung in die Volkswirtschaftslehre
",C13="Grundlagen der Informatik
"),10,9))))))),IF(ISBLANK(C14),0,MIN(D14,IF(OR(C14="Elektrotechnik
",C14="Technische Mechanik
",C14="Weiterführende ingenieurwissenschaftliche Grundlagen
",C14="Werkstoffkunde
"),3,IF(C14="Einführung in die Programmierung
",5,IF(OR(C14="Grundlagen BWL I
",C14="Mathematik I
",C14="Mathematik II
",C14="Mathematik III
"),7,IF(C14="Grundlagen BWL II
",8,IF(OR(C14="Einführung in die Statistik
",C14="Einführung in die Volkswirtschaftslehre
",C14="Grundlagen der Informatik
"),10,9))))))),IF(ISBLANK(C15),0,MIN(D15,IF(OR(C15="Elektrotechnik
",C15="Technische Mechanik
",C15="Weiterführende ingenieurwissenschaftliche Grundlagen
",C15="Werkstoffkunde
"),3,IF(C15="Einführung in die Programmierung
",5,IF(OR(C15="Grundlagen BWL I
",C15="Mathematik I
",C15="Mathematik II
",C15="Mathematik III
"),7,IF(C15="Grundlagen BWL II
",8,IF(OR(C15="Einführung in die Statistik
",C15="Einführung in die Volkswirtschaftslehre
",C15="Grundlagen der Informatik
"),10,9))))))),IF(ISBLANK(C16),0,MIN(D16,IF(OR(C16="Elektrotechnik
",C16="Technische Mechanik
",C16="Weiterführende ingenieurwissenschaftliche Grundlagen
",C16="Werkstoffkunde
"),3,IF(C16="Einführung in die Programmierung
",5,IF(OR(C16="Grundlagen BWL I
",C16="Mathematik I
",C16="Mathematik II
",C16="Mathematik III
"),7,IF(C16="Grundlagen BWL II
",8,IF(OR(C16="Einführung in die Statistik
",C16="Einführung in die Volkswirtschaftslehre
",C16="Grundlagen der Informatik
"),10,9))))))),IF(ISBLANK(C17),0,MIN(D17,IF(OR(C17="Elektrotechnik
",C17="Technische Mechanik
",C17="Weiterführende ingenieurwissenschaftliche Grundlagen
",C17="Werkstoffkunde
"),3,IF(C17="Einführung in die Programmierung
",5,IF(OR(C17="Grundlagen BWL I
",C17="Mathematik I
",C17="Mathematik II
",C17="Mathematik III
"),7,IF(C17="Grundlagen BWL II
",8,IF(OR(C17="Einführung in die Statistik
",C17="Einführung in die Volkswirtschaftslehre
",C17="Grundlagen der Informatik
"),10,9))))))),IF(ISBLANK(C18),0,3),IF(ISBLANK(C19),0,10),IF(ISBLANK(C20),0,12))</f>
        <v>0</v>
      </c>
      <c r="D21" s="71"/>
      <c r="E21" s="16">
        <f>SUM(IF(ISBLANK(E9),0,MIN(F9,IF(OR(E9="Elektrotechnik
",E9="Technische Mechanik
",E9="Weiterführende ingenieurwissenschaftliche Grundlagen
",E9="Werkstoffkunde
"),3,IF(E9="Einführung in die Programmierung
",5,IF(OR(E9="Grundlagen BWL I
",E9="Mathematik I
",E9="Mathematik II
",E9="Mathematik III
"),7,IF(E9="Grundlagen BWL II
",8,IF(OR(E9="Einführung in die Statistik
",E9="Einführung in die Volkswirtschaftslehre
",E9="Grundlagen der Informatik
"),10,9))))))),IF(ISBLANK(E10),0,MIN(F10,IF(OR(E10="Elektrotechnik
",E10="Technische Mechanik
",E10="Weiterführende ingenieurwissenschaftliche Grundlagen
",E10="Werkstoffkunde
"),3,IF(E10="Einführung in die Programmierung
",5,IF(OR(E10="Grundlagen BWL I
",E10="Mathematik I
",E10="Mathematik II
",E10="Mathematik III
"),7,IF(E10="Grundlagen BWL II
",8,IF(OR(E10="Einführung in die Statistik
",E10="Einführung in die Volkswirtschaftslehre
",E10="Grundlagen der Informatik
"),10,9))))))),IF(ISBLANK(E11),0,MIN(F11,IF(OR(E11="Elektrotechnik
",E11="Technische Mechanik
",E11="Weiterführende ingenieurwissenschaftliche Grundlagen
",E11="Werkstoffkunde
"),3,IF(E11="Einführung in die Programmierung
",5,IF(OR(E11="Grundlagen BWL I
",E11="Mathematik I
",E11="Mathematik II
",E11="Mathematik III
"),7,IF(E11="Grundlagen BWL II
",8,IF(OR(E11="Einführung in die Statistik
",E11="Einführung in die Volkswirtschaftslehre
",E11="Grundlagen der Informatik
"),10,9))))))),IF(ISBLANK(E12),0,MIN(F12,IF(OR(E12="Elektrotechnik
",E12="Technische Mechanik
",E12="Weiterführende ingenieurwissenschaftliche Grundlagen
",E12="Werkstoffkunde
"),3,IF(E12="Einführung in die Programmierung
",5,IF(OR(E12="Grundlagen BWL I
",E12="Mathematik I
",E12="Mathematik II
",E12="Mathematik III
"),7,IF(E12="Grundlagen BWL II
",8,IF(OR(E12="Einführung in die Statistik
",E12="Einführung in die Volkswirtschaftslehre
",E12="Grundlagen der Informatik
"),10,9))))))),IF(ISBLANK(E13),0,MIN(F13,IF(OR(E13="Elektrotechnik
",E13="Technische Mechanik
",E13="Weiterführende ingenieurwissenschaftliche Grundlagen
",E13="Werkstoffkunde
"),3,IF(E13="Einführung in die Programmierung
",5,IF(OR(E13="Grundlagen BWL I
",E13="Mathematik I
",E13="Mathematik II
",E13="Mathematik III
"),7,IF(E13="Grundlagen BWL II
",8,IF(OR(E13="Einführung in die Statistik
",E13="Einführung in die Volkswirtschaftslehre
",E13="Grundlagen der Informatik
"),10,9))))))),IF(ISBLANK(E14),0,MIN(F14,IF(OR(E14="Elektrotechnik
",E14="Technische Mechanik
",E14="Weiterführende ingenieurwissenschaftliche Grundlagen
",E14="Werkstoffkunde
"),3,IF(E14="Einführung in die Programmierung
",5,IF(OR(E14="Grundlagen BWL I
",E14="Mathematik I
",E14="Mathematik II
",E14="Mathematik III
"),7,IF(E14="Grundlagen BWL II
",8,IF(OR(E14="Einführung in die Statistik
",E14="Einführung in die Volkswirtschaftslehre
",E14="Grundlagen der Informatik
"),10,9))))))),IF(ISBLANK(E15),0,MIN(F15,IF(OR(E15="Elektrotechnik
",E15="Technische Mechanik
",E15="Weiterführende ingenieurwissenschaftliche Grundlagen
",E15="Werkstoffkunde
"),3,IF(E15="Einführung in die Programmierung
",5,IF(OR(E15="Grundlagen BWL I
",E15="Mathematik I
",E15="Mathematik II
",E15="Mathematik III
"),7,IF(E15="Grundlagen BWL II
",8,IF(OR(E15="Einführung in die Statistik
",E15="Einführung in die Volkswirtschaftslehre
",E15="Grundlagen der Informatik
"),10,9))))))),IF(ISBLANK(E16),0,MIN(F16,IF(OR(E16="Elektrotechnik
",E16="Technische Mechanik
",E16="Weiterführende ingenieurwissenschaftliche Grundlagen
",E16="Werkstoffkunde
"),3,IF(E16="Einführung in die Programmierung
",5,IF(OR(E16="Grundlagen BWL I
",E16="Mathematik I
",E16="Mathematik II
",E16="Mathematik III
"),7,IF(E16="Grundlagen BWL II
",8,IF(OR(E16="Einführung in die Statistik
",E16="Einführung in die Volkswirtschaftslehre
",E16="Grundlagen der Informatik
"),10,9))))))),IF(ISBLANK(E17),0,MIN(F17,IF(OR(E17="Elektrotechnik
",E17="Technische Mechanik
",E17="Weiterführende ingenieurwissenschaftliche Grundlagen
",E17="Werkstoffkunde
"),3,IF(E17="Einführung in die Programmierung
",5,IF(OR(E17="Grundlagen BWL I
",E17="Mathematik I
",E17="Mathematik II
",E17="Mathematik III
"),7,IF(E17="Grundlagen BWL II
",8,IF(OR(E17="Einführung in die Statistik
",E17="Einführung in die Volkswirtschaftslehre
",E17="Grundlagen der Informatik
"),10,9))))))),IF(ISBLANK(E18),0,3),IF(ISBLANK(E19),0,10),IF(ISBLANK(E20),0,12))</f>
        <v>0</v>
      </c>
      <c r="F21" s="71"/>
      <c r="G21" s="16">
        <f>SUM(IF(ISBLANK(G9),0,MIN(H9,IF(OR(G9="Elektrotechnik
",G9="Technische Mechanik
",G9="Weiterführende ingenieurwissenschaftliche Grundlagen
",G9="Werkstoffkunde
"),3,IF(G9="Einführung in die Programmierung
",5,IF(OR(G9="Grundlagen BWL I
",G9="Mathematik I
",G9="Mathematik II
",G9="Mathematik III
"),7,IF(G9="Grundlagen BWL II
",8,IF(OR(G9="Einführung in die Statistik
",G9="Einführung in die Volkswirtschaftslehre
",G9="Grundlagen der Informatik
"),10,9))))))),IF(ISBLANK(G10),0,MIN(H10,IF(OR(G10="Elektrotechnik
",G10="Technische Mechanik
",G10="Weiterführende ingenieurwissenschaftliche Grundlagen
",G10="Werkstoffkunde
"),3,IF(G10="Einführung in die Programmierung
",5,IF(OR(G10="Grundlagen BWL I
",G10="Mathematik I
",G10="Mathematik II
",G10="Mathematik III
"),7,IF(G10="Grundlagen BWL II
",8,IF(OR(G10="Einführung in die Statistik
",G10="Einführung in die Volkswirtschaftslehre
",G10="Grundlagen der Informatik
"),10,9))))))),IF(ISBLANK(G11),0,MIN(H11,IF(OR(G11="Elektrotechnik
",G11="Technische Mechanik
",G11="Weiterführende ingenieurwissenschaftliche Grundlagen
",G11="Werkstoffkunde
"),3,IF(G11="Einführung in die Programmierung
",5,IF(OR(G11="Grundlagen BWL I
",G11="Mathematik I
",G11="Mathematik II
",G11="Mathematik III
"),7,IF(G11="Grundlagen BWL II
",8,IF(OR(G11="Einführung in die Statistik
",G11="Einführung in die Volkswirtschaftslehre
",G11="Grundlagen der Informatik
"),10,9))))))),IF(ISBLANK(G12),0,MIN(H12,IF(OR(G12="Elektrotechnik
",G12="Technische Mechanik
",G12="Weiterführende ingenieurwissenschaftliche Grundlagen
",G12="Werkstoffkunde
"),3,IF(G12="Einführung in die Programmierung
",5,IF(OR(G12="Grundlagen BWL I
",G12="Mathematik I
",G12="Mathematik II
",G12="Mathematik III
"),7,IF(G12="Grundlagen BWL II
",8,IF(OR(G12="Einführung in die Statistik
",G12="Einführung in die Volkswirtschaftslehre
",G12="Grundlagen der Informatik
"),10,9))))))),IF(ISBLANK(G13),0,MIN(H13,IF(OR(G13="Elektrotechnik
",G13="Technische Mechanik
",G13="Weiterführende ingenieurwissenschaftliche Grundlagen
",G13="Werkstoffkunde
"),3,IF(G13="Einführung in die Programmierung
",5,IF(OR(G13="Grundlagen BWL I
",G13="Mathematik I
",G13="Mathematik II
",G13="Mathematik III
"),7,IF(G13="Grundlagen BWL II
",8,IF(OR(G13="Einführung in die Statistik
",G13="Einführung in die Volkswirtschaftslehre
",G13="Grundlagen der Informatik
"),10,9))))))),IF(ISBLANK(G14),0,MIN(H14,IF(OR(G14="Elektrotechnik
",G14="Technische Mechanik
",G14="Weiterführende ingenieurwissenschaftliche Grundlagen
",G14="Werkstoffkunde
"),3,IF(G14="Einführung in die Programmierung
",5,IF(OR(G14="Grundlagen BWL I
",G14="Mathematik I
",G14="Mathematik II
",G14="Mathematik III
"),7,IF(G14="Grundlagen BWL II
",8,IF(OR(G14="Einführung in die Statistik
",G14="Einführung in die Volkswirtschaftslehre
",G14="Grundlagen der Informatik
"),10,9))))))),IF(ISBLANK(G15),0,MIN(H15,IF(OR(G15="Elektrotechnik
",G15="Technische Mechanik
",G15="Weiterführende ingenieurwissenschaftliche Grundlagen
",G15="Werkstoffkunde
"),3,IF(G15="Einführung in die Programmierung
",5,IF(OR(G15="Grundlagen BWL I
",G15="Mathematik I
",G15="Mathematik II
",G15="Mathematik III
"),7,IF(G15="Grundlagen BWL II
",8,IF(OR(G15="Einführung in die Statistik
",G15="Einführung in die Volkswirtschaftslehre
",G15="Grundlagen der Informatik
"),10,9))))))),IF(ISBLANK(G16),0,MIN(H16,IF(OR(G16="Elektrotechnik
",G16="Technische Mechanik
",G16="Weiterführende ingenieurwissenschaftliche Grundlagen
",G16="Werkstoffkunde
"),3,IF(G16="Einführung in die Programmierung
",5,IF(OR(G16="Grundlagen BWL I
",G16="Mathematik I
",G16="Mathematik II
",G16="Mathematik III
"),7,IF(G16="Grundlagen BWL II
",8,IF(OR(G16="Einführung in die Statistik
",G16="Einführung in die Volkswirtschaftslehre
",G16="Grundlagen der Informatik
"),10,9))))))),IF(ISBLANK(G17),0,MIN(H17,IF(OR(G17="Elektrotechnik
",G17="Technische Mechanik
",G17="Weiterführende ingenieurwissenschaftliche Grundlagen
",G17="Werkstoffkunde
"),3,IF(G17="Einführung in die Programmierung
",5,IF(OR(G17="Grundlagen BWL I
",G17="Mathematik I
",G17="Mathematik II
",G17="Mathematik III
"),7,IF(G17="Grundlagen BWL II
",8,IF(OR(G17="Einführung in die Statistik
",G17="Einführung in die Volkswirtschaftslehre
",G17="Grundlagen der Informatik
"),10,9))))))),IF(ISBLANK(G18),0,3),IF(ISBLANK(G19),0,10),IF(ISBLANK(G20),0,12))</f>
        <v>0</v>
      </c>
      <c r="H21" s="71"/>
      <c r="I21" s="16">
        <f>SUM(IF(ISBLANK(I9),0,MIN(J9,IF(OR(I9="Elektrotechnik
",I9="Technische Mechanik
",I9="Weiterführende ingenieurwissenschaftliche Grundlagen
",I9="Werkstoffkunde
"),3,IF(I9="Einführung in die Programmierung
",5,IF(OR(I9="Grundlagen BWL I
",I9="Mathematik I
",I9="Mathematik II
",I9="Mathematik III
"),7,IF(I9="Grundlagen BWL II
",8,IF(OR(I9="Einführung in die Statistik
",I9="Einführung in die Volkswirtschaftslehre
",I9="Grundlagen der Informatik
"),10,9))))))),IF(ISBLANK(I10),0,MIN(J10,IF(OR(I10="Elektrotechnik
",I10="Technische Mechanik
",I10="Weiterführende ingenieurwissenschaftliche Grundlagen
",I10="Werkstoffkunde
"),3,IF(I10="Einführung in die Programmierung
",5,IF(OR(I10="Grundlagen BWL I
",I10="Mathematik I
",I10="Mathematik II
",I10="Mathematik III
"),7,IF(I10="Grundlagen BWL II
",8,IF(OR(I10="Einführung in die Statistik
",I10="Einführung in die Volkswirtschaftslehre
",I10="Grundlagen der Informatik
"),10,9))))))),IF(ISBLANK(I11),0,MIN(J11,IF(OR(I11="Elektrotechnik
",I11="Technische Mechanik
",I11="Weiterführende ingenieurwissenschaftliche Grundlagen
",I11="Werkstoffkunde
"),3,IF(I11="Einführung in die Programmierung
",5,IF(OR(I11="Grundlagen BWL I
",I11="Mathematik I
",I11="Mathematik II
",I11="Mathematik III
"),7,IF(I11="Grundlagen BWL II
",8,IF(OR(I11="Einführung in die Statistik
",I11="Einführung in die Volkswirtschaftslehre
",I11="Grundlagen der Informatik
"),10,9))))))),IF(ISBLANK(I12),0,MIN(J12,IF(OR(I12="Elektrotechnik
",I12="Technische Mechanik
",I12="Weiterführende ingenieurwissenschaftliche Grundlagen
",I12="Werkstoffkunde
"),3,IF(I12="Einführung in die Programmierung
",5,IF(OR(I12="Grundlagen BWL I
",I12="Mathematik I
",I12="Mathematik II
",I12="Mathematik III
"),7,IF(I12="Grundlagen BWL II
",8,IF(OR(I12="Einführung in die Statistik
",I12="Einführung in die Volkswirtschaftslehre
",I12="Grundlagen der Informatik
"),10,9))))))),IF(ISBLANK(I13),0,MIN(J13,IF(OR(I13="Elektrotechnik
",I13="Technische Mechanik
",I13="Weiterführende ingenieurwissenschaftliche Grundlagen
",I13="Werkstoffkunde
"),3,IF(I13="Einführung in die Programmierung
",5,IF(OR(I13="Grundlagen BWL I
",I13="Mathematik I
",I13="Mathematik II
",I13="Mathematik III
"),7,IF(I13="Grundlagen BWL II
",8,IF(OR(I13="Einführung in die Statistik
",I13="Einführung in die Volkswirtschaftslehre
",I13="Grundlagen der Informatik
"),10,9))))))),IF(ISBLANK(I14),0,MIN(J14,IF(OR(I14="Elektrotechnik
",I14="Technische Mechanik
",I14="Weiterführende ingenieurwissenschaftliche Grundlagen
",I14="Werkstoffkunde
"),3,IF(I14="Einführung in die Programmierung
",5,IF(OR(I14="Grundlagen BWL I
",I14="Mathematik I
",I14="Mathematik II
",I14="Mathematik III
"),7,IF(I14="Grundlagen BWL II
",8,IF(OR(I14="Einführung in die Statistik
",I14="Einführung in die Volkswirtschaftslehre
",I14="Grundlagen der Informatik
"),10,9))))))),IF(ISBLANK(I15),0,MIN(J15,IF(OR(I15="Elektrotechnik
",I15="Technische Mechanik
",I15="Weiterführende ingenieurwissenschaftliche Grundlagen
",I15="Werkstoffkunde
"),3,IF(I15="Einführung in die Programmierung
",5,IF(OR(I15="Grundlagen BWL I
",I15="Mathematik I
",I15="Mathematik II
",I15="Mathematik III
"),7,IF(I15="Grundlagen BWL II
",8,IF(OR(I15="Einführung in die Statistik
",I15="Einführung in die Volkswirtschaftslehre
",I15="Grundlagen der Informatik
"),10,9))))))),IF(ISBLANK(I16),0,MIN(J16,IF(OR(I16="Elektrotechnik
",I16="Technische Mechanik
",I16="Weiterführende ingenieurwissenschaftliche Grundlagen
",I16="Werkstoffkunde
"),3,IF(I16="Einführung in die Programmierung
",5,IF(OR(I16="Grundlagen BWL I
",I16="Mathematik I
",I16="Mathematik II
",I16="Mathematik III
"),7,IF(I16="Grundlagen BWL II
",8,IF(OR(I16="Einführung in die Statistik
",I16="Einführung in die Volkswirtschaftslehre
",I16="Grundlagen der Informatik
"),10,9))))))),IF(ISBLANK(I17),0,MIN(J17,IF(OR(I17="Elektrotechnik
",I17="Technische Mechanik
",I17="Weiterführende ingenieurwissenschaftliche Grundlagen
",I17="Werkstoffkunde
"),3,IF(I17="Einführung in die Programmierung
",5,IF(OR(I17="Grundlagen BWL I
",I17="Mathematik I
",I17="Mathematik II
",I17="Mathematik III
"),7,IF(I17="Grundlagen BWL II
",8,IF(OR(I17="Einführung in die Statistik
",I17="Einführung in die Volkswirtschaftslehre
",I17="Grundlagen der Informatik
"),10,9))))))),IF(ISBLANK(I18),0,3),IF(ISBLANK(I19),0,10),IF(ISBLANK(I20),0,12))</f>
        <v>0</v>
      </c>
      <c r="J21" s="71"/>
      <c r="K21" s="16">
        <f>SUM(IF(ISBLANK(K9),0,MIN(L9,IF(OR(K9="Elektrotechnik
",K9="Technische Mechanik
",K9="Weiterführende ingenieurwissenschaftliche Grundlagen
",K9="Werkstoffkunde
"),3,IF(K9="Einführung in die Programmierung
",5,IF(OR(K9="Grundlagen BWL I
",K9="Mathematik I
",K9="Mathematik II
",K9="Mathematik III
"),7,IF(K9="Grundlagen BWL II
",8,IF(OR(K9="Einführung in die Statistik
",K9="Einführung in die Volkswirtschaftslehre
",K9="Grundlagen der Informatik
"),10,9))))))),IF(ISBLANK(K10),0,MIN(L10,IF(OR(K10="Elektrotechnik
",K10="Technische Mechanik
",K10="Weiterführende ingenieurwissenschaftliche Grundlagen
",K10="Werkstoffkunde
"),3,IF(K10="Einführung in die Programmierung
",5,IF(OR(K10="Grundlagen BWL I
",K10="Mathematik I
",K10="Mathematik II
",K10="Mathematik III
"),7,IF(K10="Grundlagen BWL II
",8,IF(OR(K10="Einführung in die Statistik
",K10="Einführung in die Volkswirtschaftslehre
",K10="Grundlagen der Informatik
"),10,9))))))),IF(ISBLANK(K11),0,MIN(L11,IF(OR(K11="Elektrotechnik
",K11="Technische Mechanik
",K11="Weiterführende ingenieurwissenschaftliche Grundlagen
",K11="Werkstoffkunde
"),3,IF(K11="Einführung in die Programmierung
",5,IF(OR(K11="Grundlagen BWL I
",K11="Mathematik I
",K11="Mathematik II
",K11="Mathematik III
"),7,IF(K11="Grundlagen BWL II
",8,IF(OR(K11="Einführung in die Statistik
",K11="Einführung in die Volkswirtschaftslehre
",K11="Grundlagen der Informatik
"),10,9))))))),IF(ISBLANK(K12),0,MIN(L12,IF(OR(K12="Elektrotechnik
",K12="Technische Mechanik
",K12="Weiterführende ingenieurwissenschaftliche Grundlagen
",K12="Werkstoffkunde
"),3,IF(K12="Einführung in die Programmierung
",5,IF(OR(K12="Grundlagen BWL I
",K12="Mathematik I
",K12="Mathematik II
",K12="Mathematik III
"),7,IF(K12="Grundlagen BWL II
",8,IF(OR(K12="Einführung in die Statistik
",K12="Einführung in die Volkswirtschaftslehre
",K12="Grundlagen der Informatik
"),10,9))))))),IF(ISBLANK(K13),0,MIN(L13,IF(OR(K13="Elektrotechnik
",K13="Technische Mechanik
",K13="Weiterführende ingenieurwissenschaftliche Grundlagen
",K13="Werkstoffkunde
"),3,IF(K13="Einführung in die Programmierung
",5,IF(OR(K13="Grundlagen BWL I
",K13="Mathematik I
",K13="Mathematik II
",K13="Mathematik III
"),7,IF(K13="Grundlagen BWL II
",8,IF(OR(K13="Einführung in die Statistik
",K13="Einführung in die Volkswirtschaftslehre
",K13="Grundlagen der Informatik
"),10,9))))))),IF(ISBLANK(K14),0,MIN(L14,IF(OR(K14="Elektrotechnik
",K14="Technische Mechanik
",K14="Weiterführende ingenieurwissenschaftliche Grundlagen
",K14="Werkstoffkunde
"),3,IF(K14="Einführung in die Programmierung
",5,IF(OR(K14="Grundlagen BWL I
",K14="Mathematik I
",K14="Mathematik II
",K14="Mathematik III
"),7,IF(K14="Grundlagen BWL II
",8,IF(OR(K14="Einführung in die Statistik
",K14="Einführung in die Volkswirtschaftslehre
",K14="Grundlagen der Informatik
"),10,9))))))),IF(ISBLANK(K15),0,MIN(L15,IF(OR(K15="Elektrotechnik
",K15="Technische Mechanik
",K15="Weiterführende ingenieurwissenschaftliche Grundlagen
",K15="Werkstoffkunde
"),3,IF(K15="Einführung in die Programmierung
",5,IF(OR(K15="Grundlagen BWL I
",K15="Mathematik I
",K15="Mathematik II
",K15="Mathematik III
"),7,IF(K15="Grundlagen BWL II
",8,IF(OR(K15="Einführung in die Statistik
",K15="Einführung in die Volkswirtschaftslehre
",K15="Grundlagen der Informatik
"),10,9))))))),IF(ISBLANK(K16),0,MIN(L16,IF(OR(K16="Elektrotechnik
",K16="Technische Mechanik
",K16="Weiterführende ingenieurwissenschaftliche Grundlagen
",K16="Werkstoffkunde
"),3,IF(K16="Einführung in die Programmierung
",5,IF(OR(K16="Grundlagen BWL I
",K16="Mathematik I
",K16="Mathematik II
",K16="Mathematik III
"),7,IF(K16="Grundlagen BWL II
",8,IF(OR(K16="Einführung in die Statistik
",K16="Einführung in die Volkswirtschaftslehre
",K16="Grundlagen der Informatik
"),10,9))))))),IF(ISBLANK(K17),0,MIN(L17,IF(OR(K17="Elektrotechnik
",K17="Technische Mechanik
",K17="Weiterführende ingenieurwissenschaftliche Grundlagen
",K17="Werkstoffkunde
"),3,IF(K17="Einführung in die Programmierung
",5,IF(OR(K17="Grundlagen BWL I
",K17="Mathematik I
",K17="Mathematik II
",K17="Mathematik III
"),7,IF(K17="Grundlagen BWL II
",8,IF(OR(K17="Einführung in die Statistik
",K17="Einführung in die Volkswirtschaftslehre
",K17="Grundlagen der Informatik
"),10,9))))))),IF(ISBLANK(K18),0,3),IF(ISBLANK(K19),0,10),IF(ISBLANK(K20),0,12))</f>
        <v>0</v>
      </c>
      <c r="L21" s="71"/>
      <c r="M21" s="16">
        <f>SUM(IF(ISBLANK(M9),0,MIN(N9,IF(OR(M9="Elektrotechnik
",M9="Technische Mechanik
",M9="Weiterführende ingenieurwissenschaftliche Grundlagen
",M9="Werkstoffkunde
"),3,IF(M9="Einführung in die Programmierung
",5,IF(OR(M9="Grundlagen BWL I
",M9="Mathematik I
",M9="Mathematik II
",M9="Mathematik III
"),7,IF(M9="Grundlagen BWL II
",8,IF(OR(M9="Einführung in die Statistik
",M9="Einführung in die Volkswirtschaftslehre
",M9="Grundlagen der Informatik
"),10,9))))))),IF(ISBLANK(M10),0,MIN(N10,IF(OR(M10="Elektrotechnik
",M10="Technische Mechanik
",M10="Weiterführende ingenieurwissenschaftliche Grundlagen
",M10="Werkstoffkunde
"),3,IF(M10="Einführung in die Programmierung
",5,IF(OR(M10="Grundlagen BWL I
",M10="Mathematik I
",M10="Mathematik II
",M10="Mathematik III
"),7,IF(M10="Grundlagen BWL II
",8,IF(OR(M10="Einführung in die Statistik
",M10="Einführung in die Volkswirtschaftslehre
",M10="Grundlagen der Informatik
"),10,9))))))),IF(ISBLANK(M11),0,MIN(N11,IF(OR(M11="Elektrotechnik
",M11="Technische Mechanik
",M11="Weiterführende ingenieurwissenschaftliche Grundlagen
",M11="Werkstoffkunde
"),3,IF(M11="Einführung in die Programmierung
",5,IF(OR(M11="Grundlagen BWL I
",M11="Mathematik I
",M11="Mathematik II
",M11="Mathematik III
"),7,IF(M11="Grundlagen BWL II
",8,IF(OR(M11="Einführung in die Statistik
",M11="Einführung in die Volkswirtschaftslehre
",M11="Grundlagen der Informatik
"),10,9))))))),IF(ISBLANK(M12),0,MIN(N12,IF(OR(M12="Elektrotechnik
",M12="Technische Mechanik
",M12="Weiterführende ingenieurwissenschaftliche Grundlagen
",M12="Werkstoffkunde
"),3,IF(M12="Einführung in die Programmierung
",5,IF(OR(M12="Grundlagen BWL I
",M12="Mathematik I
",M12="Mathematik II
",M12="Mathematik III
"),7,IF(M12="Grundlagen BWL II
",8,IF(OR(M12="Einführung in die Statistik
",M12="Einführung in die Volkswirtschaftslehre
",M12="Grundlagen der Informatik
"),10,9))))))),IF(ISBLANK(M13),0,MIN(N13,IF(OR(M13="Elektrotechnik
",M13="Technische Mechanik
",M13="Weiterführende ingenieurwissenschaftliche Grundlagen
",M13="Werkstoffkunde
"),3,IF(M13="Einführung in die Programmierung
",5,IF(OR(M13="Grundlagen BWL I
",M13="Mathematik I
",M13="Mathematik II
",M13="Mathematik III
"),7,IF(M13="Grundlagen BWL II
",8,IF(OR(M13="Einführung in die Statistik
",M13="Einführung in die Volkswirtschaftslehre
",M13="Grundlagen der Informatik
"),10,9))))))),IF(ISBLANK(M14),0,MIN(N14,IF(OR(M14="Elektrotechnik
",M14="Technische Mechanik
",M14="Weiterführende ingenieurwissenschaftliche Grundlagen
",M14="Werkstoffkunde
"),3,IF(M14="Einführung in die Programmierung
",5,IF(OR(M14="Grundlagen BWL I
",M14="Mathematik I
",M14="Mathematik II
",M14="Mathematik III
"),7,IF(M14="Grundlagen BWL II
",8,IF(OR(M14="Einführung in die Statistik
",M14="Einführung in die Volkswirtschaftslehre
",M14="Grundlagen der Informatik
"),10,9))))))),IF(ISBLANK(M15),0,MIN(N15,IF(OR(M15="Elektrotechnik
",M15="Technische Mechanik
",M15="Weiterführende ingenieurwissenschaftliche Grundlagen
",M15="Werkstoffkunde
"),3,IF(M15="Einführung in die Programmierung
",5,IF(OR(M15="Grundlagen BWL I
",M15="Mathematik I
",M15="Mathematik II
",M15="Mathematik III
"),7,IF(M15="Grundlagen BWL II
",8,IF(OR(M15="Einführung in die Statistik
",M15="Einführung in die Volkswirtschaftslehre
",M15="Grundlagen der Informatik
"),10,9))))))),IF(ISBLANK(M16),0,MIN(N16,IF(OR(M16="Elektrotechnik
",M16="Technische Mechanik
",M16="Weiterführende ingenieurwissenschaftliche Grundlagen
",M16="Werkstoffkunde
"),3,IF(M16="Einführung in die Programmierung
",5,IF(OR(M16="Grundlagen BWL I
",M16="Mathematik I
",M16="Mathematik II
",M16="Mathematik III
"),7,IF(M16="Grundlagen BWL II
",8,IF(OR(M16="Einführung in die Statistik
",M16="Einführung in die Volkswirtschaftslehre
",M16="Grundlagen der Informatik
"),10,9))))))),IF(ISBLANK(M17),0,MIN(N17,IF(OR(M17="Elektrotechnik
",M17="Technische Mechanik
",M17="Weiterführende ingenieurwissenschaftliche Grundlagen
",M17="Werkstoffkunde
"),3,IF(M17="Einführung in die Programmierung
",5,IF(OR(M17="Grundlagen BWL I
",M17="Mathematik I
",M17="Mathematik II
",M17="Mathematik III
"),7,IF(M17="Grundlagen BWL II
",8,IF(OR(M17="Einführung in die Statistik
",M17="Einführung in die Volkswirtschaftslehre
",M17="Grundlagen der Informatik
"),10,9))))))),IF(ISBLANK(M18),0,3),IF(ISBLANK(M19),0,10),IF(ISBLANK(M20),0,12))</f>
        <v>0</v>
      </c>
      <c r="N21" s="71"/>
      <c r="O21" s="92">
        <f>SUM(IF(ISBLANK(O9),0,MIN(P9,IF(OR(O9="Elektrotechnik
",O9="Technische Mechanik
",O9="Weiterführende ingenieurwissenschaftliche Grundlagen
",O9="Werkstoffkunde
"),3,IF(O9="Einführung in die Programmierung
",5,IF(OR(O9="Grundlagen BWL I
",O9="Mathematik I
",O9="Mathematik II
",O9="Mathematik III
"),7,IF(O9="Grundlagen BWL II
",8,IF(OR(O9="Einführung in die Statistik
",O9="Einführung in die Volkswirtschaftslehre
",O9="Grundlagen der Informatik
"),10,9))))))),IF(ISBLANK(O10),0,MIN(P10,IF(OR(O10="Elektrotechnik
",O10="Technische Mechanik
",O10="Weiterführende ingenieurwissenschaftliche Grundlagen
",O10="Werkstoffkunde
"),3,IF(O10="Einführung in die Programmierung
",5,IF(OR(O10="Grundlagen BWL I
",O10="Mathematik I
",O10="Mathematik II
",O10="Mathematik III
"),7,IF(O10="Grundlagen BWL II
",8,IF(OR(O10="Einführung in die Statistik
",O10="Einführung in die Volkswirtschaftslehre
",O10="Grundlagen der Informatik
"),10,9))))))),IF(ISBLANK(O11),0,MIN(P11,IF(OR(O11="Elektrotechnik
",O11="Technische Mechanik
",O11="Weiterführende ingenieurwissenschaftliche Grundlagen
",O11="Werkstoffkunde
"),3,IF(O11="Einführung in die Programmierung
",5,IF(OR(O11="Grundlagen BWL I
",O11="Mathematik I
",O11="Mathematik II
",O11="Mathematik III
"),7,IF(O11="Grundlagen BWL II
",8,IF(OR(O11="Einführung in die Statistik
",O11="Einführung in die Volkswirtschaftslehre
",O11="Grundlagen der Informatik
"),10,9))))))),IF(ISBLANK(O12),0,MIN(P12,IF(OR(O12="Elektrotechnik
",O12="Technische Mechanik
",O12="Weiterführende ingenieurwissenschaftliche Grundlagen
",O12="Werkstoffkunde
"),3,IF(O12="Einführung in die Programmierung
",5,IF(OR(O12="Grundlagen BWL I
",O12="Mathematik I
",O12="Mathematik II
",O12="Mathematik III
"),7,IF(O12="Grundlagen BWL II
",8,IF(OR(O12="Einführung in die Statistik
",O12="Einführung in die Volkswirtschaftslehre
",O12="Grundlagen der Informatik
"),10,9))))))),IF(ISBLANK(O13),0,MIN(P13,IF(OR(O13="Elektrotechnik
",O13="Technische Mechanik
",O13="Weiterführende ingenieurwissenschaftliche Grundlagen
",O13="Werkstoffkunde
"),3,IF(O13="Einführung in die Programmierung
",5,IF(OR(O13="Grundlagen BWL I
",O13="Mathematik I
",O13="Mathematik II
",O13="Mathematik III
"),7,IF(O13="Grundlagen BWL II
",8,IF(OR(O13="Einführung in die Statistik
",O13="Einführung in die Volkswirtschaftslehre
",O13="Grundlagen der Informatik
"),10,9))))))),IF(ISBLANK(O14),0,MIN(P14,IF(OR(O14="Elektrotechnik
",O14="Technische Mechanik
",O14="Weiterführende ingenieurwissenschaftliche Grundlagen
",O14="Werkstoffkunde
"),3,IF(O14="Einführung in die Programmierung
",5,IF(OR(O14="Grundlagen BWL I
",O14="Mathematik I
",O14="Mathematik II
",O14="Mathematik III
"),7,IF(O14="Grundlagen BWL II
",8,IF(OR(O14="Einführung in die Statistik
",O14="Einführung in die Volkswirtschaftslehre
",O14="Grundlagen der Informatik
"),10,9))))))),IF(ISBLANK(O15),0,MIN(P15,IF(OR(O15="Elektrotechnik
",O15="Technische Mechanik
",O15="Weiterführende ingenieurwissenschaftliche Grundlagen
",O15="Werkstoffkunde
"),3,IF(O15="Einführung in die Programmierung
",5,IF(OR(O15="Grundlagen BWL I
",O15="Mathematik I
",O15="Mathematik II
",O15="Mathematik III
"),7,IF(O15="Grundlagen BWL II
",8,IF(OR(O15="Einführung in die Statistik
",O15="Einführung in die Volkswirtschaftslehre
",O15="Grundlagen der Informatik
"),10,9))))))),IF(ISBLANK(O16),0,MIN(P16,IF(OR(O16="Elektrotechnik
",O16="Technische Mechanik
",O16="Weiterführende ingenieurwissenschaftliche Grundlagen
",O16="Werkstoffkunde
"),3,IF(O16="Einführung in die Programmierung
",5,IF(OR(O16="Grundlagen BWL I
",O16="Mathematik I
",O16="Mathematik II
",O16="Mathematik III
"),7,IF(O16="Grundlagen BWL II
",8,IF(OR(O16="Einführung in die Statistik
",O16="Einführung in die Volkswirtschaftslehre
",O16="Grundlagen der Informatik
"),10,9))))))),IF(ISBLANK(O17),0,MIN(P17,IF(OR(O17="Elektrotechnik
",O17="Technische Mechanik
",O17="Weiterführende ingenieurwissenschaftliche Grundlagen
",O17="Werkstoffkunde
"),3,IF(O17="Einführung in die Programmierung
",5,IF(OR(O17="Grundlagen BWL I
",O17="Mathematik I
",O17="Mathematik II
",O17="Mathematik III
"),7,IF(O17="Grundlagen BWL II
",8,IF(OR(O17="Einführung in die Statistik
",O17="Einführung in die Volkswirtschaftslehre
",O17="Grundlagen der Informatik
"),10,9))))))),IF(ISBLANK(O18),0,3),IF(ISBLANK(O19),0,10),IF(ISBLANK(O20),0,12))</f>
        <v>0</v>
      </c>
      <c r="P21" s="93"/>
      <c r="Q21" s="92">
        <f>SUM(IF(ISBLANK(Q9),0,MIN(R9,IF(OR(Q9="Elektrotechnik
",Q9="Technische Mechanik
",Q9="Weiterführende ingenieurwissenschaftliche Grundlagen
",Q9="Werkstoffkunde
"),3,IF(Q9="Einführung in die Programmierung
",5,IF(OR(Q9="Grundlagen BWL I
",Q9="Mathematik I
",Q9="Mathematik II
",Q9="Mathematik III
"),7,IF(Q9="Grundlagen BWL II
",8,IF(OR(Q9="Einführung in die Statistik
",Q9="Einführung in die Volkswirtschaftslehre
",Q9="Grundlagen der Informatik
"),10,9))))))),IF(ISBLANK(Q10),0,MIN(R10,IF(OR(Q10="Elektrotechnik
",Q10="Technische Mechanik
",Q10="Weiterführende ingenieurwissenschaftliche Grundlagen
",Q10="Werkstoffkunde
"),3,IF(Q10="Einführung in die Programmierung
",5,IF(OR(Q10="Grundlagen BWL I
",Q10="Mathematik I
",Q10="Mathematik II
",Q10="Mathematik III
"),7,IF(Q10="Grundlagen BWL II
",8,IF(OR(Q10="Einführung in die Statistik
",Q10="Einführung in die Volkswirtschaftslehre
",Q10="Grundlagen der Informatik
"),10,9))))))),IF(ISBLANK(Q11),0,MIN(R11,IF(OR(Q11="Elektrotechnik
",Q11="Technische Mechanik
",Q11="Weiterführende ingenieurwissenschaftliche Grundlagen
",Q11="Werkstoffkunde
"),3,IF(Q11="Einführung in die Programmierung
",5,IF(OR(Q11="Grundlagen BWL I
",Q11="Mathematik I
",Q11="Mathematik II
",Q11="Mathematik III
"),7,IF(Q11="Grundlagen BWL II
",8,IF(OR(Q11="Einführung in die Statistik
",Q11="Einführung in die Volkswirtschaftslehre
",Q11="Grundlagen der Informatik
"),10,9))))))),IF(ISBLANK(Q12),0,MIN(R12,IF(OR(Q12="Elektrotechnik
",Q12="Technische Mechanik
",Q12="Weiterführende ingenieurwissenschaftliche Grundlagen
",Q12="Werkstoffkunde
"),3,IF(Q12="Einführung in die Programmierung
",5,IF(OR(Q12="Grundlagen BWL I
",Q12="Mathematik I
",Q12="Mathematik II
",Q12="Mathematik III
"),7,IF(Q12="Grundlagen BWL II
",8,IF(OR(Q12="Einführung in die Statistik
",Q12="Einführung in die Volkswirtschaftslehre
",Q12="Grundlagen der Informatik
"),10,9))))))),IF(ISBLANK(Q13),0,MIN(R13,IF(OR(Q13="Elektrotechnik
",Q13="Technische Mechanik
",Q13="Weiterführende ingenieurwissenschaftliche Grundlagen
",Q13="Werkstoffkunde
"),3,IF(Q13="Einführung in die Programmierung
",5,IF(OR(Q13="Grundlagen BWL I
",Q13="Mathematik I
",Q13="Mathematik II
",Q13="Mathematik III
"),7,IF(Q13="Grundlagen BWL II
",8,IF(OR(Q13="Einführung in die Statistik
",Q13="Einführung in die Volkswirtschaftslehre
",Q13="Grundlagen der Informatik
"),10,9))))))),IF(ISBLANK(Q14),0,MIN(R14,IF(OR(Q14="Elektrotechnik
",Q14="Technische Mechanik
",Q14="Weiterführende ingenieurwissenschaftliche Grundlagen
",Q14="Werkstoffkunde
"),3,IF(Q14="Einführung in die Programmierung
",5,IF(OR(Q14="Grundlagen BWL I
",Q14="Mathematik I
",Q14="Mathematik II
",Q14="Mathematik III
"),7,IF(Q14="Grundlagen BWL II
",8,IF(OR(Q14="Einführung in die Statistik
",Q14="Einführung in die Volkswirtschaftslehre
",Q14="Grundlagen der Informatik
"),10,9))))))),IF(ISBLANK(Q15),0,MIN(R15,IF(OR(Q15="Elektrotechnik
",Q15="Technische Mechanik
",Q15="Weiterführende ingenieurwissenschaftliche Grundlagen
",Q15="Werkstoffkunde
"),3,IF(Q15="Einführung in die Programmierung
",5,IF(OR(Q15="Grundlagen BWL I
",Q15="Mathematik I
",Q15="Mathematik II
",Q15="Mathematik III
"),7,IF(Q15="Grundlagen BWL II
",8,IF(OR(Q15="Einführung in die Statistik
",Q15="Einführung in die Volkswirtschaftslehre
",Q15="Grundlagen der Informatik
"),10,9))))))),IF(ISBLANK(Q16),0,MIN(R16,IF(OR(Q16="Elektrotechnik
",Q16="Technische Mechanik
",Q16="Weiterführende ingenieurwissenschaftliche Grundlagen
",Q16="Werkstoffkunde
"),3,IF(Q16="Einführung in die Programmierung
",5,IF(OR(Q16="Grundlagen BWL I
",Q16="Mathematik I
",Q16="Mathematik II
",Q16="Mathematik III
"),7,IF(Q16="Grundlagen BWL II
",8,IF(OR(Q16="Einführung in die Statistik
",Q16="Einführung in die Volkswirtschaftslehre
",Q16="Grundlagen der Informatik
"),10,9))))))),IF(ISBLANK(Q17),0,MIN(R17,IF(OR(Q17="Elektrotechnik
",Q17="Technische Mechanik
",Q17="Weiterführende ingenieurwissenschaftliche Grundlagen
",Q17="Werkstoffkunde
"),3,IF(Q17="Einführung in die Programmierung
",5,IF(OR(Q17="Grundlagen BWL I
",Q17="Mathematik I
",Q17="Mathematik II
",Q17="Mathematik III
"),7,IF(Q17="Grundlagen BWL II
",8,IF(OR(Q17="Einführung in die Statistik
",Q17="Einführung in die Volkswirtschaftslehre
",Q17="Grundlagen der Informatik
"),10,9))))))),IF(ISBLANK(Q18),0,3),IF(ISBLANK(Q19),0,10),IF(ISBLANK(Q20),0,12))</f>
        <v>0</v>
      </c>
      <c r="R21" s="101"/>
      <c r="S21" s="92">
        <f>SUM(IF(ISBLANK(S9),0,MIN(T9,IF(OR(S9="Elektrotechnik
",S9="Technische Mechanik
",S9="Weiterführende ingenieurwissenschaftliche Grundlagen
",S9="Werkstoffkunde
"),3,IF(S9="Einführung in die Programmierung
",5,IF(OR(S9="Grundlagen BWL I
",S9="Mathematik I
",S9="Mathematik II
",S9="Mathematik III
"),7,IF(S9="Grundlagen BWL II
",8,IF(OR(S9="Einführung in die Statistik
",S9="Einführung in die Volkswirtschaftslehre
",S9="Grundlagen der Informatik
"),10,9))))))),IF(ISBLANK(S10),0,MIN(T10,IF(OR(S10="Elektrotechnik
",S10="Technische Mechanik
",S10="Weiterführende ingenieurwissenschaftliche Grundlagen
",S10="Werkstoffkunde
"),3,IF(S10="Einführung in die Programmierung
",5,IF(OR(S10="Grundlagen BWL I
",S10="Mathematik I
",S10="Mathematik II
",S10="Mathematik III
"),7,IF(S10="Grundlagen BWL II
",8,IF(OR(S10="Einführung in die Statistik
",S10="Einführung in die Volkswirtschaftslehre
",S10="Grundlagen der Informatik
"),10,9))))))),IF(ISBLANK(S11),0,MIN(T11,IF(OR(S11="Elektrotechnik
",S11="Technische Mechanik
",S11="Weiterführende ingenieurwissenschaftliche Grundlagen
",S11="Werkstoffkunde
"),3,IF(S11="Einführung in die Programmierung
",5,IF(OR(S11="Grundlagen BWL I
",S11="Mathematik I
",S11="Mathematik II
",S11="Mathematik III
"),7,IF(S11="Grundlagen BWL II
",8,IF(OR(S11="Einführung in die Statistik
",S11="Einführung in die Volkswirtschaftslehre
",S11="Grundlagen der Informatik
"),10,9))))))),IF(ISBLANK(S12),0,MIN(T12,IF(OR(S12="Elektrotechnik
",S12="Technische Mechanik
",S12="Weiterführende ingenieurwissenschaftliche Grundlagen
",S12="Werkstoffkunde
"),3,IF(S12="Einführung in die Programmierung
",5,IF(OR(S12="Grundlagen BWL I
",S12="Mathematik I
",S12="Mathematik II
",S12="Mathematik III
"),7,IF(S12="Grundlagen BWL II
",8,IF(OR(S12="Einführung in die Statistik
",S12="Einführung in die Volkswirtschaftslehre
",S12="Grundlagen der Informatik
"),10,9))))))),IF(ISBLANK(S13),0,MIN(T13,IF(OR(S13="Elektrotechnik
",S13="Technische Mechanik
",S13="Weiterführende ingenieurwissenschaftliche Grundlagen
",S13="Werkstoffkunde
"),3,IF(S13="Einführung in die Programmierung
",5,IF(OR(S13="Grundlagen BWL I
",S13="Mathematik I
",S13="Mathematik II
",S13="Mathematik III
"),7,IF(S13="Grundlagen BWL II
",8,IF(OR(S13="Einführung in die Statistik
",S13="Einführung in die Volkswirtschaftslehre
",S13="Grundlagen der Informatik
"),10,9))))))),IF(ISBLANK(S14),0,MIN(T14,IF(OR(S14="Elektrotechnik
",S14="Technische Mechanik
",S14="Weiterführende ingenieurwissenschaftliche Grundlagen
",S14="Werkstoffkunde
"),3,IF(S14="Einführung in die Programmierung
",5,IF(OR(S14="Grundlagen BWL I
",S14="Mathematik I
",S14="Mathematik II
",S14="Mathematik III
"),7,IF(S14="Grundlagen BWL II
",8,IF(OR(S14="Einführung in die Statistik
",S14="Einführung in die Volkswirtschaftslehre
",S14="Grundlagen der Informatik
"),10,9))))))),IF(ISBLANK(S15),0,MIN(T15,IF(OR(S15="Elektrotechnik
",S15="Technische Mechanik
",S15="Weiterführende ingenieurwissenschaftliche Grundlagen
",S15="Werkstoffkunde
"),3,IF(S15="Einführung in die Programmierung
",5,IF(OR(S15="Grundlagen BWL I
",S15="Mathematik I
",S15="Mathematik II
",S15="Mathematik III
"),7,IF(S15="Grundlagen BWL II
",8,IF(OR(S15="Einführung in die Statistik
",S15="Einführung in die Volkswirtschaftslehre
",S15="Grundlagen der Informatik
"),10,9))))))),IF(ISBLANK(S16),0,MIN(T16,IF(OR(S16="Elektrotechnik
",S16="Technische Mechanik
",S16="Weiterführende ingenieurwissenschaftliche Grundlagen
",S16="Werkstoffkunde
"),3,IF(S16="Einführung in die Programmierung
",5,IF(OR(S16="Grundlagen BWL I
",S16="Mathematik I
",S16="Mathematik II
",S16="Mathematik III
"),7,IF(S16="Grundlagen BWL II
",8,IF(OR(S16="Einführung in die Statistik
",S16="Einführung in die Volkswirtschaftslehre
",S16="Grundlagen der Informatik
"),10,9))))))),IF(ISBLANK(S17),0,MIN(T17,IF(OR(S17="Elektrotechnik
",S17="Technische Mechanik
",S17="Weiterführende ingenieurwissenschaftliche Grundlagen
",S17="Werkstoffkunde
"),3,IF(S17="Einführung in die Programmierung
",5,IF(OR(S17="Grundlagen BWL I
",S17="Mathematik I
",S17="Mathematik II
",S17="Mathematik III
"),7,IF(S17="Grundlagen BWL II
",8,IF(OR(S17="Einführung in die Statistik
",S17="Einführung in die Volkswirtschaftslehre
",S17="Grundlagen der Informatik
"),10,9))))))),IF(ISBLANK(S18),0,3),IF(ISBLANK(S19),0,10),IF(ISBLANK(S20),0,12))</f>
        <v>0</v>
      </c>
      <c r="T21" s="99"/>
      <c r="U21" s="34"/>
    </row>
    <row r="22" spans="1:30" ht="15" customHeight="1" x14ac:dyDescent="0.3">
      <c r="A22" s="35"/>
      <c r="B22" s="5"/>
      <c r="C22" s="5"/>
      <c r="D22" s="5"/>
      <c r="E22" s="5"/>
      <c r="F22" s="5"/>
      <c r="G22" s="5"/>
      <c r="H22" s="5"/>
      <c r="I22" s="5"/>
      <c r="J22" s="5"/>
      <c r="K22" s="5"/>
      <c r="L22" s="5"/>
      <c r="M22" s="5"/>
      <c r="N22" s="5"/>
      <c r="O22" s="5"/>
      <c r="P22" s="5"/>
      <c r="Q22" s="5"/>
      <c r="R22" s="36"/>
      <c r="S22" s="36"/>
      <c r="T22" s="36"/>
      <c r="U22" s="37"/>
    </row>
    <row r="23" spans="1:30" ht="15" customHeight="1" x14ac:dyDescent="0.3">
      <c r="A23" s="35"/>
      <c r="B23" s="5"/>
      <c r="C23" s="5"/>
      <c r="D23" s="5"/>
      <c r="E23" s="5"/>
      <c r="F23" s="5"/>
      <c r="G23" s="5"/>
      <c r="H23" s="5"/>
      <c r="I23" s="5"/>
      <c r="J23" s="5"/>
      <c r="K23" s="5"/>
      <c r="L23" s="5"/>
      <c r="M23" s="5"/>
      <c r="N23" s="5"/>
      <c r="O23" s="5"/>
      <c r="P23" s="5"/>
      <c r="Q23" s="5"/>
      <c r="R23" s="36"/>
      <c r="S23" s="36"/>
      <c r="T23" s="36"/>
      <c r="U23" s="37"/>
    </row>
    <row r="24" spans="1:30" ht="15" customHeight="1" x14ac:dyDescent="0.3">
      <c r="A24" s="35"/>
      <c r="B24" s="126" t="s">
        <v>119</v>
      </c>
      <c r="C24" s="126"/>
      <c r="D24" s="126"/>
      <c r="E24" s="126"/>
      <c r="F24" s="126"/>
      <c r="G24" s="127"/>
      <c r="H24" s="130" t="s">
        <v>146</v>
      </c>
      <c r="I24" s="126"/>
      <c r="J24" s="126"/>
      <c r="K24" s="126"/>
      <c r="L24" s="126"/>
      <c r="M24" s="126"/>
      <c r="N24" s="126"/>
      <c r="O24" s="126"/>
      <c r="P24" s="126"/>
      <c r="Q24" s="126"/>
      <c r="R24" s="126"/>
      <c r="S24" s="126"/>
      <c r="T24" s="126"/>
      <c r="U24" s="85"/>
      <c r="V24" s="84"/>
      <c r="W24" s="84"/>
      <c r="X24" s="84"/>
      <c r="Y24" s="84"/>
      <c r="Z24" s="84"/>
      <c r="AA24" s="84"/>
      <c r="AB24" s="84"/>
      <c r="AC24" s="84"/>
      <c r="AD24" s="84"/>
    </row>
    <row r="25" spans="1:30" ht="15" customHeight="1" x14ac:dyDescent="0.3">
      <c r="A25" s="35"/>
      <c r="B25" s="126"/>
      <c r="C25" s="126"/>
      <c r="D25" s="126"/>
      <c r="E25" s="126"/>
      <c r="F25" s="126"/>
      <c r="G25" s="127"/>
      <c r="H25" s="130"/>
      <c r="I25" s="126"/>
      <c r="J25" s="126"/>
      <c r="K25" s="126"/>
      <c r="L25" s="126"/>
      <c r="M25" s="126"/>
      <c r="N25" s="126"/>
      <c r="O25" s="126"/>
      <c r="P25" s="126"/>
      <c r="Q25" s="126"/>
      <c r="R25" s="126"/>
      <c r="S25" s="126"/>
      <c r="T25" s="126"/>
      <c r="U25" s="85"/>
      <c r="V25" s="84"/>
      <c r="W25" s="84"/>
      <c r="X25" s="84"/>
      <c r="Y25" s="84"/>
      <c r="Z25" s="84"/>
      <c r="AA25" s="84"/>
      <c r="AB25" s="84"/>
      <c r="AC25" s="84"/>
      <c r="AD25" s="84"/>
    </row>
    <row r="26" spans="1:30" ht="15" customHeight="1" x14ac:dyDescent="0.3">
      <c r="A26" s="35"/>
      <c r="B26" s="126"/>
      <c r="C26" s="126"/>
      <c r="D26" s="126"/>
      <c r="E26" s="126"/>
      <c r="F26" s="126"/>
      <c r="G26" s="127"/>
      <c r="H26" s="130"/>
      <c r="I26" s="126"/>
      <c r="J26" s="126"/>
      <c r="K26" s="126"/>
      <c r="L26" s="126"/>
      <c r="M26" s="126"/>
      <c r="N26" s="126"/>
      <c r="O26" s="126"/>
      <c r="P26" s="126"/>
      <c r="Q26" s="126"/>
      <c r="R26" s="126"/>
      <c r="S26" s="126"/>
      <c r="T26" s="126"/>
      <c r="U26" s="85"/>
      <c r="V26" s="84"/>
      <c r="W26" s="84"/>
      <c r="X26" s="84"/>
      <c r="Y26" s="84"/>
      <c r="Z26" s="84"/>
      <c r="AA26" s="84"/>
      <c r="AB26" s="84"/>
      <c r="AC26" s="84"/>
      <c r="AD26" s="84"/>
    </row>
    <row r="27" spans="1:30" ht="15" customHeight="1" x14ac:dyDescent="0.3">
      <c r="A27" s="35"/>
      <c r="B27" s="5"/>
      <c r="C27" s="5"/>
      <c r="D27" s="36"/>
      <c r="E27" s="36"/>
      <c r="F27" s="36"/>
      <c r="G27" s="37"/>
      <c r="H27" s="5"/>
      <c r="I27" s="5"/>
      <c r="J27" s="5"/>
      <c r="K27" s="5"/>
      <c r="L27" s="5" t="s">
        <v>111</v>
      </c>
      <c r="M27" s="5"/>
      <c r="N27" s="5"/>
      <c r="O27" s="5"/>
      <c r="P27" s="5"/>
      <c r="Q27" s="5"/>
      <c r="R27" s="5"/>
      <c r="S27" s="5"/>
      <c r="T27" s="5"/>
      <c r="U27" s="37"/>
    </row>
    <row r="28" spans="1:30" ht="15" customHeight="1" thickBot="1" x14ac:dyDescent="0.35">
      <c r="A28" s="35"/>
      <c r="B28" s="5"/>
      <c r="C28" s="5"/>
      <c r="D28" s="36"/>
      <c r="E28" s="36"/>
      <c r="F28" s="36"/>
      <c r="G28" s="37"/>
      <c r="H28" s="5"/>
      <c r="I28" s="5"/>
      <c r="J28" s="5"/>
      <c r="K28" s="5"/>
      <c r="L28" s="5" t="s">
        <v>150</v>
      </c>
      <c r="M28" s="5"/>
      <c r="N28" s="5"/>
      <c r="O28" s="5"/>
      <c r="P28" s="5"/>
      <c r="Q28" s="5"/>
      <c r="R28" s="5"/>
      <c r="S28" s="5"/>
      <c r="T28" s="5"/>
      <c r="U28" s="37"/>
    </row>
    <row r="29" spans="1:30" ht="19.5" customHeight="1" thickBot="1" x14ac:dyDescent="0.35">
      <c r="A29" s="35"/>
      <c r="B29" s="30"/>
      <c r="D29" s="59" t="s">
        <v>121</v>
      </c>
      <c r="E29" s="58" t="s">
        <v>129</v>
      </c>
      <c r="F29" s="77"/>
      <c r="G29" s="38"/>
      <c r="H29" s="5"/>
      <c r="I29" s="5"/>
      <c r="J29" s="5"/>
      <c r="K29" s="5"/>
      <c r="L29" s="5" t="s">
        <v>112</v>
      </c>
      <c r="M29" s="5"/>
      <c r="N29" s="5"/>
      <c r="O29" s="5"/>
      <c r="P29" s="5"/>
      <c r="Q29" s="5"/>
      <c r="R29" s="5"/>
      <c r="S29" s="5"/>
      <c r="T29" s="5"/>
      <c r="U29" s="37"/>
    </row>
    <row r="30" spans="1:30" ht="15" customHeight="1" x14ac:dyDescent="0.3">
      <c r="A30" s="35"/>
      <c r="B30" s="30"/>
      <c r="D30" s="57" t="str">
        <f>IF(ISERROR(duplikate_WING!M2),"",duplikate_WING!M2)</f>
        <v/>
      </c>
      <c r="E30" s="29" t="str">
        <f>IF(D30="","",duplikate_WING!N2&amp;"/"&amp;IF(OR(D30="Elektrotechnik
",D30="Technische Mechanik
",D30="Weiterführende ingenieurwissenschaftliche Grundlagen
",D30="Werkstoffkunde
"),3,IF(D30="Einführung in die Programmierung
",5,IF(OR(D30="Grundlagen BWL I
",D30="Mathematik I
",D30="Mathematik II
",D30="Mathematik III
"),7,IF(D30="Grundlagen BWL II
",8,IF(OR(D30="Einführung in die Statistik
",D30="Einführung in die Volkswirtschaftslehre
",D30="Grundlagen der Informatik
"),10,IF(D30="Seminarmodul
",3,IF(D30="Berufspraktikum
",10,IF(D30="Bachelorarbeit
",12,9)))))))))</f>
        <v/>
      </c>
      <c r="F30" s="78"/>
      <c r="G30" s="38"/>
      <c r="H30" s="5"/>
      <c r="I30" s="5"/>
      <c r="J30" s="5"/>
      <c r="K30" s="5"/>
      <c r="L30" s="5"/>
      <c r="M30" s="5"/>
      <c r="N30" s="5"/>
      <c r="O30" s="5"/>
      <c r="P30" s="5"/>
      <c r="Q30" s="5"/>
      <c r="R30" s="5"/>
      <c r="S30" s="5"/>
      <c r="T30" s="5"/>
      <c r="U30" s="37"/>
    </row>
    <row r="31" spans="1:30" ht="15" customHeight="1" x14ac:dyDescent="0.3">
      <c r="A31" s="35"/>
      <c r="B31" s="30"/>
      <c r="D31" s="57" t="str">
        <f>IF(ISERROR(duplikate_WING!M3),"",duplikate_WING!M3)</f>
        <v/>
      </c>
      <c r="E31" s="29" t="str">
        <f>IF(D31="","",duplikate_WING!N3&amp;"/"&amp;IF(OR(D31="Elektrotechnik
",D31="Technische Mechanik
",D31="Weiterführende ingenieurwissenschaftliche Grundlagen
",D31="Werkstoffkunde
"),3,IF(D31="Einführung in die Programmierung
",5,IF(OR(D31="Grundlagen BWL I
",D31="Mathematik I
",D31="Mathematik II
",D31="Mathematik III
"),7,IF(D31="Grundlagen BWL II
",8,IF(OR(D31="Einführung in die Statistik
",D31="Einführung in die Volkswirtschaftslehre
",D31="Grundlagen der Informatik
"),10,IF(D31="Seminarmodul
",3,IF(D31="Berufspraktikum
",10,IF(D31="Bachelorarbeit
",12,9)))))))))</f>
        <v/>
      </c>
      <c r="F31" s="78"/>
      <c r="G31" s="38"/>
      <c r="H31" s="5"/>
      <c r="I31" s="5"/>
      <c r="J31" s="5"/>
      <c r="K31" s="5"/>
      <c r="L31" s="5"/>
      <c r="M31" s="5"/>
      <c r="N31" s="5"/>
      <c r="O31" s="5"/>
      <c r="P31" s="5"/>
      <c r="Q31" s="5"/>
      <c r="R31" s="5"/>
      <c r="S31" s="5"/>
      <c r="T31" s="5"/>
      <c r="U31" s="37"/>
    </row>
    <row r="32" spans="1:30" ht="15" customHeight="1" x14ac:dyDescent="0.3">
      <c r="A32" s="35"/>
      <c r="B32" s="30"/>
      <c r="D32" s="57" t="str">
        <f>IF(ISERROR(duplikate_WING!M4),"",duplikate_WING!M4)</f>
        <v/>
      </c>
      <c r="E32" s="29" t="str">
        <f>IF(D32="","",duplikate_WING!N4&amp;"/"&amp;IF(OR(D32="Elektrotechnik
",D32="Technische Mechanik
",D32="Weiterführende ingenieurwissenschaftliche Grundlagen
",D32="Werkstoffkunde
"),3,IF(D32="Einführung in die Programmierung
",5,IF(OR(D32="Grundlagen BWL I
",D32="Mathematik I
",D32="Mathematik II
",D32="Mathematik III
"),7,IF(D32="Grundlagen BWL II
",8,IF(OR(D32="Einführung in die Statistik
",D32="Einführung in die Volkswirtschaftslehre
",D32="Grundlagen der Informatik
"),10,IF(D32="Seminarmodul
",3,IF(D32="Berufspraktikum
",10,IF(D32="Bachelorarbeit
",12,9)))))))))</f>
        <v/>
      </c>
      <c r="F32" s="78"/>
      <c r="G32" s="38"/>
      <c r="H32" s="5"/>
      <c r="I32" s="5"/>
      <c r="J32" s="5"/>
      <c r="K32" s="5"/>
      <c r="L32" s="5" t="s">
        <v>113</v>
      </c>
      <c r="M32" s="5"/>
      <c r="N32" s="5"/>
      <c r="O32" s="5"/>
      <c r="P32" s="5"/>
      <c r="Q32" s="5"/>
      <c r="R32" s="5"/>
      <c r="S32" s="5"/>
      <c r="T32" s="5"/>
      <c r="U32" s="37"/>
    </row>
    <row r="33" spans="1:21" ht="15" customHeight="1" x14ac:dyDescent="0.3">
      <c r="A33" s="35"/>
      <c r="B33" s="30"/>
      <c r="D33" s="57" t="str">
        <f>IF(ISERROR(duplikate_WING!M5),"",duplikate_WING!M5)</f>
        <v/>
      </c>
      <c r="E33" s="29" t="str">
        <f>IF(D33="","",duplikate_WING!N5&amp;"/"&amp;IF(OR(D33="Elektrotechnik
",D33="Technische Mechanik
",D33="Weiterführende ingenieurwissenschaftliche Grundlagen
",D33="Werkstoffkunde
"),3,IF(D33="Einführung in die Programmierung
",5,IF(OR(D33="Grundlagen BWL I
",D33="Mathematik I
",D33="Mathematik II
",D33="Mathematik III
"),7,IF(D33="Grundlagen BWL II
",8,IF(OR(D33="Einführung in die Statistik
",D33="Einführung in die Volkswirtschaftslehre
",D33="Grundlagen der Informatik
"),10,IF(D33="Seminarmodul
",3,IF(D33="Berufspraktikum
",10,IF(D33="Bachelorarbeit
",12,9)))))))))</f>
        <v/>
      </c>
      <c r="F33" s="78"/>
      <c r="G33" s="38"/>
      <c r="H33" s="5"/>
      <c r="I33" s="5"/>
      <c r="J33" s="5"/>
      <c r="K33" s="5"/>
      <c r="L33" s="5"/>
      <c r="M33" s="5"/>
      <c r="N33" s="5"/>
      <c r="O33" s="5"/>
      <c r="P33" s="5"/>
      <c r="Q33" s="5"/>
      <c r="R33" s="5"/>
      <c r="S33" s="5"/>
      <c r="T33" s="5"/>
      <c r="U33" s="37"/>
    </row>
    <row r="34" spans="1:21" ht="15" customHeight="1" x14ac:dyDescent="0.3">
      <c r="A34" s="35"/>
      <c r="B34" s="30"/>
      <c r="D34" s="57" t="str">
        <f>IF(ISERROR(duplikate_WING!M6),"",duplikate_WING!M6)</f>
        <v/>
      </c>
      <c r="E34" s="29" t="str">
        <f>IF(D34="","",duplikate_WING!N6&amp;"/"&amp;IF(OR(D34="Elektrotechnik
",D34="Technische Mechanik
",D34="Weiterführende ingenieurwissenschaftliche Grundlagen
",D34="Werkstoffkunde
"),3,IF(D34="Einführung in die Programmierung
",5,IF(OR(D34="Grundlagen BWL I
",D34="Mathematik I
",D34="Mathematik II
",D34="Mathematik III
"),7,IF(D34="Grundlagen BWL II
",8,IF(OR(D34="Einführung in die Statistik
",D34="Einführung in die Volkswirtschaftslehre
",D34="Grundlagen der Informatik
"),10,IF(D34="Seminarmodul
",3,IF(D34="Berufspraktikum
",10,IF(D34="Bachelorarbeit
",12,9)))))))))</f>
        <v/>
      </c>
      <c r="F34" s="78"/>
      <c r="G34" s="38"/>
      <c r="H34" s="5"/>
      <c r="I34" s="5"/>
      <c r="J34" s="5"/>
      <c r="K34" s="5"/>
      <c r="L34" s="5"/>
      <c r="M34" s="5"/>
      <c r="N34" s="5"/>
      <c r="O34" s="5"/>
      <c r="P34" s="5"/>
      <c r="Q34" s="5"/>
      <c r="R34" s="5"/>
      <c r="S34" s="5"/>
      <c r="T34" s="5"/>
      <c r="U34" s="37"/>
    </row>
    <row r="35" spans="1:21" ht="15" customHeight="1" x14ac:dyDescent="0.3">
      <c r="A35" s="35"/>
      <c r="B35" s="30"/>
      <c r="D35" s="57" t="str">
        <f>IF(ISERROR(duplikate_WING!M7),"",duplikate_WING!M7)</f>
        <v/>
      </c>
      <c r="E35" s="29" t="str">
        <f>IF(D35="","",duplikate_WING!N7&amp;"/"&amp;IF(OR(D35="Elektrotechnik
",D35="Technische Mechanik
",D35="Weiterführende ingenieurwissenschaftliche Grundlagen
",D35="Werkstoffkunde
"),3,IF(D35="Einführung in die Programmierung
",5,IF(OR(D35="Grundlagen BWL I
",D35="Mathematik I
",D35="Mathematik II
",D35="Mathematik III
"),7,IF(D35="Grundlagen BWL II
",8,IF(OR(D35="Einführung in die Statistik
",D35="Einführung in die Volkswirtschaftslehre
",D35="Grundlagen der Informatik
"),10,IF(D35="Seminarmodul
",3,IF(D35="Berufspraktikum
",10,IF(D35="Bachelorarbeit
",12,9)))))))))</f>
        <v/>
      </c>
      <c r="F35" s="78"/>
      <c r="G35" s="38"/>
      <c r="H35" s="5"/>
      <c r="I35" s="5"/>
      <c r="J35" s="5"/>
      <c r="K35" s="5"/>
      <c r="L35" s="5"/>
      <c r="M35" s="5"/>
      <c r="N35" s="5"/>
      <c r="O35" s="5"/>
      <c r="P35" s="5"/>
      <c r="Q35" s="5"/>
      <c r="R35" s="5"/>
      <c r="S35" s="5"/>
      <c r="T35" s="5"/>
      <c r="U35" s="37"/>
    </row>
    <row r="36" spans="1:21" ht="15" customHeight="1" x14ac:dyDescent="0.3">
      <c r="A36" s="35"/>
      <c r="B36" s="30"/>
      <c r="D36" s="57" t="str">
        <f>IF(ISERROR(duplikate_WING!M8),"",duplikate_WING!M8)</f>
        <v/>
      </c>
      <c r="E36" s="29" t="str">
        <f>IF(D36="","",duplikate_WING!N8&amp;"/"&amp;IF(OR(D36="Elektrotechnik
",D36="Technische Mechanik
",D36="Weiterführende ingenieurwissenschaftliche Grundlagen
",D36="Werkstoffkunde
"),3,IF(D36="Einführung in die Programmierung
",5,IF(OR(D36="Grundlagen BWL I
",D36="Mathematik I
",D36="Mathematik II
",D36="Mathematik III
"),7,IF(D36="Grundlagen BWL II
",8,IF(OR(D36="Einführung in die Statistik
",D36="Einführung in die Volkswirtschaftslehre
",D36="Grundlagen der Informatik
"),10,IF(D36="Seminarmodul
",3,IF(D36="Berufspraktikum
",10,IF(D36="Bachelorarbeit
",12,9)))))))))</f>
        <v/>
      </c>
      <c r="F36" s="78"/>
      <c r="G36" s="38"/>
      <c r="H36" s="5"/>
      <c r="I36" s="5"/>
      <c r="J36" s="5"/>
      <c r="K36" s="5"/>
      <c r="L36" s="5"/>
      <c r="M36" s="5"/>
      <c r="N36" s="5"/>
      <c r="O36" s="5"/>
      <c r="P36" s="5"/>
      <c r="Q36" s="5"/>
      <c r="R36" s="5"/>
      <c r="S36" s="5"/>
      <c r="T36" s="5"/>
      <c r="U36" s="37"/>
    </row>
    <row r="37" spans="1:21" ht="15" customHeight="1" x14ac:dyDescent="0.3">
      <c r="A37" s="35"/>
      <c r="B37" s="30"/>
      <c r="D37" s="57" t="str">
        <f>IF(ISERROR(duplikate_WING!M9),"",duplikate_WING!M9)</f>
        <v/>
      </c>
      <c r="E37" s="29" t="str">
        <f>IF(D37="","",duplikate_WING!N9&amp;"/"&amp;IF(OR(D37="Elektrotechnik
",D37="Technische Mechanik
",D37="Weiterführende ingenieurwissenschaftliche Grundlagen
",D37="Werkstoffkunde
"),3,IF(D37="Einführung in die Programmierung
",5,IF(OR(D37="Grundlagen BWL I
",D37="Mathematik I
",D37="Mathematik II
",D37="Mathematik III
"),7,IF(D37="Grundlagen BWL II
",8,IF(OR(D37="Einführung in die Statistik
",D37="Einführung in die Volkswirtschaftslehre
",D37="Grundlagen der Informatik
"),10,IF(D37="Seminarmodul
",3,IF(D37="Berufspraktikum
",10,IF(D37="Bachelorarbeit
",12,9)))))))))</f>
        <v/>
      </c>
      <c r="F37" s="78"/>
      <c r="G37" s="38"/>
      <c r="H37" s="5"/>
      <c r="I37" s="5"/>
      <c r="J37" s="5"/>
      <c r="K37" s="5"/>
      <c r="L37" s="5"/>
      <c r="M37" s="5"/>
      <c r="N37" s="5"/>
      <c r="O37" s="5"/>
      <c r="P37" s="5"/>
      <c r="Q37" s="5"/>
      <c r="R37" s="5"/>
      <c r="S37" s="5"/>
      <c r="T37" s="5"/>
      <c r="U37" s="37"/>
    </row>
    <row r="38" spans="1:21" ht="15" customHeight="1" x14ac:dyDescent="0.3">
      <c r="A38" s="35"/>
      <c r="B38" s="30"/>
      <c r="D38" s="57" t="str">
        <f>IF(ISERROR(duplikate_WING!M10),"",duplikate_WING!M10)</f>
        <v/>
      </c>
      <c r="E38" s="29" t="str">
        <f>IF(D38="","",duplikate_WING!N10&amp;"/"&amp;IF(OR(D38="Elektrotechnik
",D38="Technische Mechanik
",D38="Weiterführende ingenieurwissenschaftliche Grundlagen
",D38="Werkstoffkunde
"),3,IF(D38="Einführung in die Programmierung
",5,IF(OR(D38="Grundlagen BWL I
",D38="Mathematik I
",D38="Mathematik II
",D38="Mathematik III
"),7,IF(D38="Grundlagen BWL II
",8,IF(OR(D38="Einführung in die Statistik
",D38="Einführung in die Volkswirtschaftslehre
",D38="Grundlagen der Informatik
"),10,IF(D38="Seminarmodul
",3,IF(D38="Berufspraktikum
",10,IF(D38="Bachelorarbeit
",12,9)))))))))</f>
        <v/>
      </c>
      <c r="F38" s="78"/>
      <c r="G38" s="38"/>
      <c r="H38" s="5"/>
      <c r="I38" s="5"/>
      <c r="J38" s="5"/>
      <c r="K38" s="5"/>
      <c r="L38" s="5"/>
      <c r="M38" s="5"/>
      <c r="N38" s="5"/>
      <c r="O38" s="5"/>
      <c r="P38" s="5"/>
      <c r="Q38" s="5"/>
      <c r="R38" s="5"/>
      <c r="S38" s="5"/>
      <c r="T38" s="5"/>
      <c r="U38" s="37"/>
    </row>
    <row r="39" spans="1:21" ht="15" customHeight="1" x14ac:dyDescent="0.3">
      <c r="A39" s="35"/>
      <c r="B39" s="30"/>
      <c r="D39" s="57" t="str">
        <f>IF(ISERROR(duplikate_WING!M11),"",duplikate_WING!M11)</f>
        <v/>
      </c>
      <c r="E39" s="29" t="str">
        <f>IF(D39="","",duplikate_WING!N11&amp;"/"&amp;IF(OR(D39="Elektrotechnik
",D39="Technische Mechanik
",D39="Weiterführende ingenieurwissenschaftliche Grundlagen
",D39="Werkstoffkunde
"),3,IF(D39="Einführung in die Programmierung
",5,IF(OR(D39="Grundlagen BWL I
",D39="Mathematik I
",D39="Mathematik II
",D39="Mathematik III
"),7,IF(D39="Grundlagen BWL II
",8,IF(OR(D39="Einführung in die Statistik
",D39="Einführung in die Volkswirtschaftslehre
",D39="Grundlagen der Informatik
"),10,IF(D39="Seminarmodul
",3,IF(D39="Berufspraktikum
",10,IF(D39="Bachelorarbeit
",12,9)))))))))</f>
        <v/>
      </c>
      <c r="F39" s="78"/>
      <c r="G39" s="38"/>
      <c r="H39" s="5"/>
      <c r="I39" s="5"/>
      <c r="J39" s="5"/>
      <c r="K39" s="5"/>
      <c r="L39" s="5"/>
      <c r="M39" s="5"/>
      <c r="N39" s="5"/>
      <c r="O39" s="5"/>
      <c r="P39" s="5"/>
      <c r="Q39" s="5"/>
      <c r="R39" s="5"/>
      <c r="S39" s="5"/>
      <c r="T39" s="5"/>
      <c r="U39" s="37"/>
    </row>
    <row r="40" spans="1:21" ht="15" customHeight="1" x14ac:dyDescent="0.3">
      <c r="A40" s="35"/>
      <c r="B40" s="30"/>
      <c r="D40" s="57" t="str">
        <f>IF(ISERROR(duplikate_WING!M12),"",duplikate_WING!M12)</f>
        <v/>
      </c>
      <c r="E40" s="29" t="str">
        <f>IF(D40="","",duplikate_WING!N12&amp;"/"&amp;IF(OR(D40="Elektrotechnik
",D40="Technische Mechanik
",D40="Weiterführende ingenieurwissenschaftliche Grundlagen
",D40="Werkstoffkunde
"),3,IF(D40="Einführung in die Programmierung
",5,IF(OR(D40="Grundlagen BWL I
",D40="Mathematik I
",D40="Mathematik II
",D40="Mathematik III
"),7,IF(D40="Grundlagen BWL II
",8,IF(OR(D40="Einführung in die Statistik
",D40="Einführung in die Volkswirtschaftslehre
",D40="Grundlagen der Informatik
"),10,IF(D40="Seminarmodul
",3,IF(D40="Berufspraktikum
",10,IF(D40="Bachelorarbeit
",12,9)))))))))</f>
        <v/>
      </c>
      <c r="F40" s="78"/>
      <c r="G40" s="38"/>
      <c r="H40" s="5"/>
      <c r="I40" s="5"/>
      <c r="J40" s="5"/>
      <c r="K40" s="5"/>
      <c r="L40" s="5" t="s">
        <v>114</v>
      </c>
      <c r="M40" s="5"/>
      <c r="N40" s="5"/>
      <c r="O40" s="5"/>
      <c r="P40" s="5"/>
      <c r="Q40" s="5"/>
      <c r="R40" s="5"/>
      <c r="S40" s="5"/>
      <c r="T40" s="5"/>
      <c r="U40" s="37"/>
    </row>
    <row r="41" spans="1:21" ht="15" customHeight="1" x14ac:dyDescent="0.3">
      <c r="A41" s="35"/>
      <c r="B41" s="30"/>
      <c r="D41" s="57" t="str">
        <f>IF(ISERROR(duplikate_WING!M13),"",duplikate_WING!M13)</f>
        <v/>
      </c>
      <c r="E41" s="29" t="str">
        <f>IF(D41="","",duplikate_WING!N13&amp;"/"&amp;IF(OR(D41="Elektrotechnik
",D41="Technische Mechanik
",D41="Weiterführende ingenieurwissenschaftliche Grundlagen
",D41="Werkstoffkunde
"),3,IF(D41="Einführung in die Programmierung
",5,IF(OR(D41="Grundlagen BWL I
",D41="Mathematik I
",D41="Mathematik II
",D41="Mathematik III
"),7,IF(D41="Grundlagen BWL II
",8,IF(OR(D41="Einführung in die Statistik
",D41="Einführung in die Volkswirtschaftslehre
",D41="Grundlagen der Informatik
"),10,IF(D41="Seminarmodul
",3,IF(D41="Berufspraktikum
",10,IF(D41="Bachelorarbeit
",12,9)))))))))</f>
        <v/>
      </c>
      <c r="F41" s="78"/>
      <c r="G41" s="38"/>
      <c r="H41" s="5"/>
      <c r="I41" s="5"/>
      <c r="J41" s="5"/>
      <c r="K41" s="5"/>
      <c r="L41" s="5"/>
      <c r="M41" s="5"/>
      <c r="N41" s="5"/>
      <c r="O41" s="5"/>
      <c r="P41" s="5"/>
      <c r="Q41" s="5"/>
      <c r="R41" s="5"/>
      <c r="S41" s="5"/>
      <c r="T41" s="5"/>
      <c r="U41" s="37"/>
    </row>
    <row r="42" spans="1:21" ht="15" customHeight="1" x14ac:dyDescent="0.3">
      <c r="A42" s="35"/>
      <c r="B42" s="30"/>
      <c r="D42" s="57" t="str">
        <f>IF(ISERROR(duplikate_WING!M14),"",duplikate_WING!M14)</f>
        <v/>
      </c>
      <c r="E42" s="29" t="str">
        <f>IF(D42="","",duplikate_WING!N14&amp;"/"&amp;IF(OR(D42="Elektrotechnik
",D42="Technische Mechanik
",D42="Weiterführende ingenieurwissenschaftliche Grundlagen
",D42="Werkstoffkunde
"),3,IF(D42="Einführung in die Programmierung
",5,IF(OR(D42="Grundlagen BWL I
",D42="Mathematik I
",D42="Mathematik II
",D42="Mathematik III
"),7,IF(D42="Grundlagen BWL II
",8,IF(OR(D42="Einführung in die Statistik
",D42="Einführung in die Volkswirtschaftslehre
",D42="Grundlagen der Informatik
"),10,IF(D42="Seminarmodul
",3,IF(D42="Berufspraktikum
",10,IF(D42="Bachelorarbeit
",12,9)))))))))</f>
        <v/>
      </c>
      <c r="F42" s="78"/>
      <c r="G42" s="38"/>
      <c r="H42" s="5"/>
      <c r="I42" s="5"/>
      <c r="J42" s="5"/>
      <c r="K42" s="5"/>
      <c r="L42" s="5"/>
      <c r="M42" s="5"/>
      <c r="N42" s="5"/>
      <c r="O42" s="5"/>
      <c r="P42" s="5"/>
      <c r="Q42" s="5"/>
      <c r="R42" s="5"/>
      <c r="S42" s="5"/>
      <c r="T42" s="5"/>
      <c r="U42" s="37"/>
    </row>
    <row r="43" spans="1:21" ht="15" customHeight="1" x14ac:dyDescent="0.3">
      <c r="A43" s="35"/>
      <c r="B43" s="30"/>
      <c r="D43" s="57" t="str">
        <f>IF(ISERROR(duplikate_WING!M15),"",duplikate_WING!M15)</f>
        <v/>
      </c>
      <c r="E43" s="29" t="str">
        <f>IF(D43="","",duplikate_WING!N15&amp;"/"&amp;IF(OR(D43="Elektrotechnik
",D43="Technische Mechanik
",D43="Weiterführende ingenieurwissenschaftliche Grundlagen
",D43="Werkstoffkunde
"),3,IF(D43="Einführung in die Programmierung
",5,IF(OR(D43="Grundlagen BWL I
",D43="Mathematik I
",D43="Mathematik II
",D43="Mathematik III
"),7,IF(D43="Grundlagen BWL II
",8,IF(OR(D43="Einführung in die Statistik
",D43="Einführung in die Volkswirtschaftslehre
",D43="Grundlagen der Informatik
"),10,IF(D43="Seminarmodul
",3,IF(D43="Berufspraktikum
",10,IF(D43="Bachelorarbeit
",12,9)))))))))</f>
        <v/>
      </c>
      <c r="F43" s="78"/>
      <c r="G43" s="38"/>
      <c r="H43" s="5"/>
      <c r="I43" s="5"/>
      <c r="J43" s="5"/>
      <c r="K43" s="5"/>
      <c r="L43" s="5"/>
      <c r="M43" s="5"/>
      <c r="N43" s="5"/>
      <c r="O43" s="5"/>
      <c r="P43" s="5"/>
      <c r="Q43" s="5"/>
      <c r="R43" s="5"/>
      <c r="S43" s="5"/>
      <c r="T43" s="5"/>
      <c r="U43" s="37"/>
    </row>
    <row r="44" spans="1:21" ht="15" customHeight="1" x14ac:dyDescent="0.3">
      <c r="A44" s="35"/>
      <c r="B44" s="30"/>
      <c r="D44" s="57" t="str">
        <f>IF(ISERROR(duplikate_WING!M16),"",duplikate_WING!M16)</f>
        <v/>
      </c>
      <c r="E44" s="29" t="str">
        <f>IF(D44="","",duplikate_WING!N16&amp;"/"&amp;IF(OR(D44="Elektrotechnik
",D44="Technische Mechanik
",D44="Weiterführende ingenieurwissenschaftliche Grundlagen
",D44="Werkstoffkunde
"),3,IF(D44="Einführung in die Programmierung
",5,IF(OR(D44="Grundlagen BWL I
",D44="Mathematik I
",D44="Mathematik II
",D44="Mathematik III
"),7,IF(D44="Grundlagen BWL II
",8,IF(OR(D44="Einführung in die Statistik
",D44="Einführung in die Volkswirtschaftslehre
",D44="Grundlagen der Informatik
"),10,IF(D44="Seminarmodul
",3,IF(D44="Berufspraktikum
",10,IF(D44="Bachelorarbeit
",12,9)))))))))</f>
        <v/>
      </c>
      <c r="F44" s="78"/>
      <c r="G44" s="38"/>
      <c r="H44" s="5"/>
      <c r="I44" s="5"/>
      <c r="J44" s="5"/>
      <c r="K44" s="5"/>
      <c r="L44" s="5" t="s">
        <v>151</v>
      </c>
      <c r="M44" s="5"/>
      <c r="N44" s="5"/>
      <c r="O44" s="5"/>
      <c r="P44" s="5"/>
      <c r="Q44" s="5"/>
      <c r="R44" s="5"/>
      <c r="S44" s="5"/>
      <c r="T44" s="5"/>
      <c r="U44" s="37"/>
    </row>
    <row r="45" spans="1:21" ht="15" customHeight="1" x14ac:dyDescent="0.3">
      <c r="A45" s="35"/>
      <c r="B45" s="30"/>
      <c r="D45" s="57" t="str">
        <f>IF(ISERROR(duplikate_WING!M17),"",duplikate_WING!M17)</f>
        <v/>
      </c>
      <c r="E45" s="29" t="str">
        <f>IF(D45="","",duplikate_WING!N17&amp;"/"&amp;IF(OR(D45="Elektrotechnik
",D45="Technische Mechanik
",D45="Weiterführende ingenieurwissenschaftliche Grundlagen
",D45="Werkstoffkunde
"),3,IF(D45="Einführung in die Programmierung
",5,IF(OR(D45="Grundlagen BWL I
",D45="Mathematik I
",D45="Mathematik II
",D45="Mathematik III
"),7,IF(D45="Grundlagen BWL II
",8,IF(OR(D45="Einführung in die Statistik
",D45="Einführung in die Volkswirtschaftslehre
",D45="Grundlagen der Informatik
"),10,IF(D45="Seminarmodul
",3,IF(D45="Berufspraktikum
",10,IF(D45="Bachelorarbeit
",12,9)))))))))</f>
        <v/>
      </c>
      <c r="F45" s="78"/>
      <c r="G45" s="38"/>
      <c r="H45" s="5"/>
      <c r="I45" s="5"/>
      <c r="J45" s="5"/>
      <c r="K45" s="5"/>
      <c r="L45" s="5"/>
      <c r="M45" s="5"/>
      <c r="N45" s="5"/>
      <c r="O45" s="5"/>
      <c r="P45" s="5"/>
      <c r="Q45" s="5"/>
      <c r="R45" s="5"/>
      <c r="S45" s="5"/>
      <c r="T45" s="5"/>
      <c r="U45" s="37"/>
    </row>
    <row r="46" spans="1:21" ht="15" customHeight="1" x14ac:dyDescent="0.3">
      <c r="A46" s="35"/>
      <c r="B46" s="30"/>
      <c r="D46" s="57" t="str">
        <f>IF(ISERROR(duplikate_WING!M18),"",duplikate_WING!M18)</f>
        <v/>
      </c>
      <c r="E46" s="29" t="str">
        <f>IF(D46="","",duplikate_WING!N18&amp;"/"&amp;IF(OR(D46="Elektrotechnik
",D46="Technische Mechanik
",D46="Weiterführende ingenieurwissenschaftliche Grundlagen
",D46="Werkstoffkunde
"),3,IF(D46="Einführung in die Programmierung
",5,IF(OR(D46="Grundlagen BWL I
",D46="Mathematik I
",D46="Mathematik II
",D46="Mathematik III
"),7,IF(D46="Grundlagen BWL II
",8,IF(OR(D46="Einführung in die Statistik
",D46="Einführung in die Volkswirtschaftslehre
",D46="Grundlagen der Informatik
"),10,IF(D46="Seminarmodul
",3,IF(D46="Berufspraktikum
",10,IF(D46="Bachelorarbeit
",12,9)))))))))</f>
        <v/>
      </c>
      <c r="F46" s="78"/>
      <c r="G46" s="38"/>
      <c r="H46" s="5"/>
      <c r="I46" s="5"/>
      <c r="J46" s="5"/>
      <c r="K46" s="5"/>
      <c r="L46" s="5"/>
      <c r="M46" s="5"/>
      <c r="N46" s="5"/>
      <c r="O46" s="5"/>
      <c r="P46" s="5"/>
      <c r="Q46" s="5"/>
      <c r="R46" s="5"/>
      <c r="S46" s="5"/>
      <c r="T46" s="5"/>
      <c r="U46" s="37"/>
    </row>
    <row r="47" spans="1:21" ht="15" customHeight="1" x14ac:dyDescent="0.3">
      <c r="A47" s="35"/>
      <c r="B47" s="30"/>
      <c r="D47" s="57" t="str">
        <f>IF(ISERROR(duplikate_WING!M19),"",duplikate_WING!M19)</f>
        <v/>
      </c>
      <c r="E47" s="29" t="str">
        <f>IF(D47="","",duplikate_WING!N19&amp;"/"&amp;IF(OR(D47="Elektrotechnik
",D47="Technische Mechanik
",D47="Weiterführende ingenieurwissenschaftliche Grundlagen
",D47="Werkstoffkunde
"),3,IF(D47="Einführung in die Programmierung
",5,IF(OR(D47="Grundlagen BWL I
",D47="Mathematik I
",D47="Mathematik II
",D47="Mathematik III
"),7,IF(D47="Grundlagen BWL II
",8,IF(OR(D47="Einführung in die Statistik
",D47="Einführung in die Volkswirtschaftslehre
",D47="Grundlagen der Informatik
"),10,IF(D47="Seminarmodul
",3,IF(D47="Berufspraktikum
",10,IF(D47="Bachelorarbeit
",12,9)))))))))</f>
        <v/>
      </c>
      <c r="F47" s="78"/>
      <c r="G47" s="38"/>
      <c r="H47" s="5"/>
      <c r="I47" s="5"/>
      <c r="J47" s="5"/>
      <c r="K47" s="5"/>
      <c r="L47" s="5"/>
      <c r="M47" s="5"/>
      <c r="N47" s="5"/>
      <c r="O47" s="5"/>
      <c r="P47" s="5"/>
      <c r="Q47" s="5"/>
      <c r="R47" s="5"/>
      <c r="S47" s="5"/>
      <c r="T47" s="5"/>
      <c r="U47" s="37"/>
    </row>
    <row r="48" spans="1:21" ht="15" customHeight="1" x14ac:dyDescent="0.3">
      <c r="A48" s="35"/>
      <c r="B48" s="30"/>
      <c r="D48" s="57" t="str">
        <f>IF(ISERROR(duplikate_WING!M20),"",duplikate_WING!M20)</f>
        <v/>
      </c>
      <c r="E48" s="29" t="str">
        <f>IF(D48="","",duplikate_WING!N20&amp;"/"&amp;IF(OR(D48="Elektrotechnik
",D48="Technische Mechanik
",D48="Weiterführende ingenieurwissenschaftliche Grundlagen
",D48="Werkstoffkunde
"),3,IF(D48="Einführung in die Programmierung
",5,IF(OR(D48="Grundlagen BWL I
",D48="Mathematik I
",D48="Mathematik II
",D48="Mathematik III
"),7,IF(D48="Grundlagen BWL II
",8,IF(OR(D48="Einführung in die Statistik
",D48="Einführung in die Volkswirtschaftslehre
",D48="Grundlagen der Informatik
"),10,IF(D48="Seminarmodul
",3,IF(D48="Berufspraktikum
",10,IF(D48="Bachelorarbeit
",12,9)))))))))</f>
        <v/>
      </c>
      <c r="F48" s="78"/>
      <c r="G48" s="38"/>
      <c r="H48" s="5"/>
      <c r="I48" s="5"/>
      <c r="J48" s="5"/>
      <c r="K48" s="5"/>
      <c r="L48" s="5"/>
      <c r="M48" s="5"/>
      <c r="N48" s="5"/>
      <c r="O48" s="5"/>
      <c r="P48" s="5"/>
      <c r="Q48" s="5"/>
      <c r="R48" s="5"/>
      <c r="S48" s="5"/>
      <c r="T48" s="5"/>
      <c r="U48" s="37"/>
    </row>
    <row r="49" spans="1:21" ht="15" customHeight="1" x14ac:dyDescent="0.3">
      <c r="A49" s="35"/>
      <c r="B49" s="30"/>
      <c r="D49" s="57" t="str">
        <f>IF(ISERROR(duplikate_WING!M21),"",duplikate_WING!M21)</f>
        <v/>
      </c>
      <c r="E49" s="29" t="str">
        <f>IF(D49="","",duplikate_WING!N21&amp;"/"&amp;IF(OR(D49="Elektrotechnik
",D49="Technische Mechanik
",D49="Weiterführende ingenieurwissenschaftliche Grundlagen
",D49="Werkstoffkunde
"),3,IF(D49="Einführung in die Programmierung
",5,IF(OR(D49="Grundlagen BWL I
",D49="Mathematik I
",D49="Mathematik II
",D49="Mathematik III
"),7,IF(D49="Grundlagen BWL II
",8,IF(OR(D49="Einführung in die Statistik
",D49="Einführung in die Volkswirtschaftslehre
",D49="Grundlagen der Informatik
"),10,IF(D49="Seminarmodul
",3,IF(D49="Berufspraktikum
",10,IF(D49="Bachelorarbeit
",12,9)))))))))</f>
        <v/>
      </c>
      <c r="F49" s="78"/>
      <c r="G49" s="38"/>
      <c r="H49" s="5"/>
      <c r="I49" s="5"/>
      <c r="J49" s="5"/>
      <c r="K49" s="5"/>
      <c r="L49" s="5" t="s">
        <v>115</v>
      </c>
      <c r="M49" s="5"/>
      <c r="N49" s="5"/>
      <c r="O49" s="5"/>
      <c r="P49" s="5"/>
      <c r="Q49" s="5"/>
      <c r="R49" s="5"/>
      <c r="S49" s="5"/>
      <c r="T49" s="5"/>
      <c r="U49" s="37"/>
    </row>
    <row r="50" spans="1:21" ht="15" customHeight="1" x14ac:dyDescent="0.3">
      <c r="A50" s="35"/>
      <c r="B50" s="30"/>
      <c r="D50" s="57" t="str">
        <f>IF(ISERROR(duplikate_WING!M22),"",duplikate_WING!M22)</f>
        <v/>
      </c>
      <c r="E50" s="29" t="str">
        <f>IF(D50="","",duplikate_WING!N22&amp;"/"&amp;IF(OR(D50="Elektrotechnik
",D50="Technische Mechanik
",D50="Weiterführende ingenieurwissenschaftliche Grundlagen
",D50="Werkstoffkunde
"),3,IF(D50="Einführung in die Programmierung
",5,IF(OR(D50="Grundlagen BWL I
",D50="Mathematik I
",D50="Mathematik II
",D50="Mathematik III
"),7,IF(D50="Grundlagen BWL II
",8,IF(OR(D50="Einführung in die Statistik
",D50="Einführung in die Volkswirtschaftslehre
",D50="Grundlagen der Informatik
"),10,IF(D50="Seminarmodul
",3,IF(D50="Berufspraktikum
",10,IF(D50="Bachelorarbeit
",12,9)))))))))</f>
        <v/>
      </c>
      <c r="F50" s="78"/>
      <c r="G50" s="38"/>
      <c r="H50" s="5"/>
      <c r="I50" s="5"/>
      <c r="J50" s="5"/>
      <c r="K50" s="5"/>
      <c r="L50" s="5"/>
      <c r="M50" s="5"/>
      <c r="N50" s="5"/>
      <c r="O50" s="5"/>
      <c r="P50" s="5"/>
      <c r="Q50" s="5"/>
      <c r="R50" s="5"/>
      <c r="S50" s="5"/>
      <c r="T50" s="5"/>
      <c r="U50" s="37"/>
    </row>
    <row r="51" spans="1:21" ht="15" customHeight="1" x14ac:dyDescent="0.3">
      <c r="A51" s="35"/>
      <c r="B51" s="30"/>
      <c r="D51" s="57" t="str">
        <f>IF(ISERROR(duplikate_WING!M23),"",duplikate_WING!M23)</f>
        <v/>
      </c>
      <c r="E51" s="29" t="str">
        <f>IF(D51="","",duplikate_WING!N23&amp;"/"&amp;IF(OR(D51="Elektrotechnik
",D51="Technische Mechanik
",D51="Weiterführende ingenieurwissenschaftliche Grundlagen
",D51="Werkstoffkunde
"),3,IF(D51="Einführung in die Programmierung
",5,IF(OR(D51="Grundlagen BWL I
",D51="Mathematik I
",D51="Mathematik II
",D51="Mathematik III
"),7,IF(D51="Grundlagen BWL II
",8,IF(OR(D51="Einführung in die Statistik
",D51="Einführung in die Volkswirtschaftslehre
",D51="Grundlagen der Informatik
"),10,IF(D51="Seminarmodul
",3,IF(D51="Berufspraktikum
",10,IF(D51="Bachelorarbeit
",12,9)))))))))</f>
        <v/>
      </c>
      <c r="F51" s="78"/>
      <c r="G51" s="38"/>
      <c r="H51" s="5"/>
      <c r="I51" s="5"/>
      <c r="J51" s="5"/>
      <c r="K51" s="5"/>
      <c r="L51" s="5"/>
      <c r="M51" s="5"/>
      <c r="N51" s="5"/>
      <c r="O51" s="5"/>
      <c r="P51" s="5"/>
      <c r="Q51" s="5"/>
      <c r="R51" s="5"/>
      <c r="S51" s="5"/>
      <c r="T51" s="5"/>
      <c r="U51" s="37"/>
    </row>
    <row r="52" spans="1:21" ht="15" customHeight="1" x14ac:dyDescent="0.3">
      <c r="A52" s="35"/>
      <c r="B52" s="30"/>
      <c r="D52" s="57" t="str">
        <f>IF(ISERROR(duplikate_WING!M24),"",duplikate_WING!M24)</f>
        <v/>
      </c>
      <c r="E52" s="29" t="str">
        <f>IF(D52="","",duplikate_WING!N24&amp;"/"&amp;IF(OR(D52="Elektrotechnik
",D52="Technische Mechanik
",D52="Weiterführende ingenieurwissenschaftliche Grundlagen
",D52="Werkstoffkunde
"),3,IF(D52="Einführung in die Programmierung
",5,IF(OR(D52="Grundlagen BWL I
",D52="Mathematik I
",D52="Mathematik II
",D52="Mathematik III
"),7,IF(D52="Grundlagen BWL II
",8,IF(OR(D52="Einführung in die Statistik
",D52="Einführung in die Volkswirtschaftslehre
",D52="Grundlagen der Informatik
"),10,IF(D52="Seminarmodul
",3,IF(D52="Berufspraktikum
",10,IF(D52="Bachelorarbeit
",12,9)))))))))</f>
        <v/>
      </c>
      <c r="F52" s="78"/>
      <c r="G52" s="38"/>
      <c r="H52" s="5"/>
      <c r="I52" s="5"/>
      <c r="J52" s="5"/>
      <c r="K52" s="5"/>
      <c r="L52" s="5"/>
      <c r="M52" s="5"/>
      <c r="N52" s="5"/>
      <c r="O52" s="5"/>
      <c r="P52" s="5"/>
      <c r="Q52" s="5"/>
      <c r="R52" s="5"/>
      <c r="S52" s="5"/>
      <c r="T52" s="5"/>
      <c r="U52" s="37"/>
    </row>
    <row r="53" spans="1:21" ht="15" customHeight="1" x14ac:dyDescent="0.3">
      <c r="A53" s="35"/>
      <c r="B53" s="30"/>
      <c r="D53" s="57" t="str">
        <f>IF(ISERROR(duplikate_WING!M25),"",duplikate_WING!M25)</f>
        <v/>
      </c>
      <c r="E53" s="29" t="str">
        <f>IF(D53="","",duplikate_WING!N25&amp;"/"&amp;IF(OR(D53="Elektrotechnik
",D53="Technische Mechanik
",D53="Weiterführende ingenieurwissenschaftliche Grundlagen
",D53="Werkstoffkunde
"),3,IF(D53="Einführung in die Programmierung
",5,IF(OR(D53="Grundlagen BWL I
",D53="Mathematik I
",D53="Mathematik II
",D53="Mathematik III
"),7,IF(D53="Grundlagen BWL II
",8,IF(OR(D53="Einführung in die Statistik
",D53="Einführung in die Volkswirtschaftslehre
",D53="Grundlagen der Informatik
"),10,IF(D53="Seminarmodul
",3,IF(D53="Berufspraktikum
",10,IF(D53="Bachelorarbeit
",12,9)))))))))</f>
        <v/>
      </c>
      <c r="F53" s="78"/>
      <c r="G53" s="38"/>
      <c r="H53" s="5"/>
      <c r="I53" s="5"/>
      <c r="J53" s="5"/>
      <c r="K53" s="5"/>
      <c r="L53" s="5"/>
      <c r="M53" s="5"/>
      <c r="N53" s="5"/>
      <c r="O53" s="5"/>
      <c r="P53" s="5"/>
      <c r="Q53" s="5"/>
      <c r="R53" s="5"/>
      <c r="S53" s="5"/>
      <c r="T53" s="5"/>
      <c r="U53" s="37"/>
    </row>
    <row r="54" spans="1:21" ht="15" customHeight="1" x14ac:dyDescent="0.3">
      <c r="A54" s="35"/>
      <c r="B54" s="30"/>
      <c r="D54" s="57" t="str">
        <f>IF(ISERROR(duplikate_WING!M26),"",duplikate_WING!M26)</f>
        <v/>
      </c>
      <c r="E54" s="29" t="str">
        <f>IF(D54="","",duplikate_WING!N26&amp;"/"&amp;IF(OR(D54="Elektrotechnik
",D54="Technische Mechanik
",D54="Weiterführende ingenieurwissenschaftliche Grundlagen
",D54="Werkstoffkunde
"),3,IF(D54="Einführung in die Programmierung
",5,IF(OR(D54="Grundlagen BWL I
",D54="Mathematik I
",D54="Mathematik II
",D54="Mathematik III
"),7,IF(D54="Grundlagen BWL II
",8,IF(OR(D54="Einführung in die Statistik
",D54="Einführung in die Volkswirtschaftslehre
",D54="Grundlagen der Informatik
"),10,IF(D54="Seminarmodul
",3,IF(D54="Berufspraktikum
",10,IF(D54="Bachelorarbeit
",12,9)))))))))</f>
        <v/>
      </c>
      <c r="F54" s="78"/>
      <c r="G54" s="38"/>
      <c r="H54" s="5"/>
      <c r="I54" s="5"/>
      <c r="J54" s="5"/>
      <c r="K54" s="5"/>
      <c r="L54" s="5"/>
      <c r="M54" s="5"/>
      <c r="N54" s="5"/>
      <c r="O54" s="5"/>
      <c r="P54" s="5"/>
      <c r="Q54" s="5"/>
      <c r="R54" s="5"/>
      <c r="S54" s="5"/>
      <c r="T54" s="5"/>
      <c r="U54" s="37"/>
    </row>
    <row r="55" spans="1:21" ht="15" customHeight="1" x14ac:dyDescent="0.3">
      <c r="A55" s="35"/>
      <c r="B55" s="30"/>
      <c r="D55" s="57" t="str">
        <f>IF(ISERROR(duplikate_WING!M27),"",duplikate_WING!M27)</f>
        <v/>
      </c>
      <c r="E55" s="29" t="str">
        <f>IF(D55="","",duplikate_WING!N27&amp;"/"&amp;IF(OR(D55="Elektrotechnik
",D55="Technische Mechanik
",D55="Weiterführende ingenieurwissenschaftliche Grundlagen
",D55="Werkstoffkunde
"),3,IF(D55="Einführung in die Programmierung
",5,IF(OR(D55="Grundlagen BWL I
",D55="Mathematik I
",D55="Mathematik II
",D55="Mathematik III
"),7,IF(D55="Grundlagen BWL II
",8,IF(OR(D55="Einführung in die Statistik
",D55="Einführung in die Volkswirtschaftslehre
",D55="Grundlagen der Informatik
"),10,IF(D55="Seminarmodul
",3,IF(D55="Berufspraktikum
",10,IF(D55="Bachelorarbeit
",12,9)))))))))</f>
        <v/>
      </c>
      <c r="F55" s="78"/>
      <c r="G55" s="38"/>
      <c r="H55" s="5"/>
      <c r="I55" s="5"/>
      <c r="J55" s="5"/>
      <c r="K55" s="5"/>
      <c r="L55" s="5"/>
      <c r="M55" s="5"/>
      <c r="N55" s="5"/>
      <c r="O55" s="5"/>
      <c r="P55" s="5"/>
      <c r="Q55" s="5"/>
      <c r="R55" s="5"/>
      <c r="S55" s="5"/>
      <c r="T55" s="5"/>
      <c r="U55" s="37"/>
    </row>
    <row r="56" spans="1:21" ht="15" customHeight="1" x14ac:dyDescent="0.3">
      <c r="A56" s="35"/>
      <c r="B56" s="30"/>
      <c r="D56" s="57" t="str">
        <f>IF(ISERROR(duplikate_WING!M28),"",duplikate_WING!M28)</f>
        <v/>
      </c>
      <c r="E56" s="29" t="str">
        <f>IF(D56="","",duplikate_WING!N28&amp;"/"&amp;IF(OR(D56="Elektrotechnik
",D56="Technische Mechanik
",D56="Weiterführende ingenieurwissenschaftliche Grundlagen
",D56="Werkstoffkunde
"),3,IF(D56="Einführung in die Programmierung
",5,IF(OR(D56="Grundlagen BWL I
",D56="Mathematik I
",D56="Mathematik II
",D56="Mathematik III
"),7,IF(D56="Grundlagen BWL II
",8,IF(OR(D56="Einführung in die Statistik
",D56="Einführung in die Volkswirtschaftslehre
",D56="Grundlagen der Informatik
"),10,IF(D56="Seminarmodul
",3,IF(D56="Berufspraktikum
",10,IF(D56="Bachelorarbeit
",12,9)))))))))</f>
        <v/>
      </c>
      <c r="F56" s="78"/>
      <c r="G56" s="38"/>
      <c r="H56" s="5"/>
      <c r="I56" s="5"/>
      <c r="J56" s="5"/>
      <c r="K56" s="5"/>
      <c r="L56" s="5"/>
      <c r="M56" s="5"/>
      <c r="N56" s="5"/>
      <c r="O56" s="5"/>
      <c r="P56" s="5"/>
      <c r="Q56" s="5"/>
      <c r="R56" s="5"/>
      <c r="S56" s="5"/>
      <c r="T56" s="5"/>
      <c r="U56" s="37"/>
    </row>
    <row r="57" spans="1:21" ht="15" customHeight="1" x14ac:dyDescent="0.3">
      <c r="A57" s="35"/>
      <c r="B57" s="30"/>
      <c r="D57" s="57" t="str">
        <f>IF(ISERROR(duplikate_WING!M29),"",duplikate_WING!M29)</f>
        <v/>
      </c>
      <c r="E57" s="29" t="str">
        <f>IF(D57="","",duplikate_WING!N29&amp;"/"&amp;IF(OR(D57="Elektrotechnik
",D57="Technische Mechanik
",D57="Weiterführende ingenieurwissenschaftliche Grundlagen
",D57="Werkstoffkunde
"),3,IF(D57="Einführung in die Programmierung
",5,IF(OR(D57="Grundlagen BWL I
",D57="Mathematik I
",D57="Mathematik II
",D57="Mathematik III
"),7,IF(D57="Grundlagen BWL II
",8,IF(OR(D57="Einführung in die Statistik
",D57="Einführung in die Volkswirtschaftslehre
",D57="Grundlagen der Informatik
"),10,IF(D57="Seminarmodul
",3,IF(D57="Berufspraktikum
",10,IF(D57="Bachelorarbeit
",12,9)))))))))</f>
        <v/>
      </c>
      <c r="F57" s="78"/>
      <c r="G57" s="38"/>
      <c r="H57" s="5"/>
      <c r="I57" s="5"/>
      <c r="J57" s="5"/>
      <c r="K57" s="5"/>
      <c r="L57" s="5"/>
      <c r="M57" s="5"/>
      <c r="N57" s="5"/>
      <c r="O57" s="5"/>
      <c r="P57" s="5"/>
      <c r="Q57" s="5"/>
      <c r="R57" s="5"/>
      <c r="S57" s="5"/>
      <c r="T57" s="5"/>
      <c r="U57" s="37"/>
    </row>
    <row r="58" spans="1:21" ht="15" customHeight="1" thickBot="1" x14ac:dyDescent="0.35">
      <c r="A58" s="35"/>
      <c r="B58" s="30"/>
      <c r="D58" s="57" t="str">
        <f>IF(ISERROR(duplikate_WING!M30),"",duplikate_WING!M30)</f>
        <v/>
      </c>
      <c r="E58" s="29" t="str">
        <f>IF(D58="","",duplikate_WING!N30&amp;"/"&amp;IF(OR(D58="Elektrotechnik
",D58="Technische Mechanik
",D58="Weiterführende ingenieurwissenschaftliche Grundlagen
",D58="Werkstoffkunde
"),3,IF(D58="Einführung in die Programmierung
",5,IF(OR(D58="Grundlagen BWL I
",D58="Mathematik I
",D58="Mathematik II
",D58="Mathematik III
"),7,IF(D58="Grundlagen BWL II
",8,IF(OR(D58="Einführung in die Statistik
",D58="Einführung in die Volkswirtschaftslehre
",D58="Grundlagen der Informatik
"),10,IF(D58="Seminarmodul
",3,IF(D58="Berufspraktikum
",10,IF(D58="Bachelorarbeit
",12,9)))))))))</f>
        <v/>
      </c>
      <c r="F58" s="78"/>
      <c r="G58" s="38"/>
      <c r="H58" s="5"/>
      <c r="I58" s="5"/>
      <c r="J58" s="5"/>
      <c r="K58" s="5"/>
      <c r="L58" s="5"/>
      <c r="M58" s="5"/>
      <c r="N58" s="5"/>
      <c r="O58" s="5"/>
      <c r="P58" s="5"/>
      <c r="Q58" s="5"/>
      <c r="R58" s="5"/>
      <c r="S58" s="5"/>
      <c r="T58" s="5"/>
      <c r="U58" s="37"/>
    </row>
    <row r="59" spans="1:21" ht="21.75" customHeight="1" thickBot="1" x14ac:dyDescent="0.35">
      <c r="A59" s="35"/>
      <c r="B59" s="30"/>
      <c r="D59" s="60" t="s">
        <v>128</v>
      </c>
      <c r="E59" s="61">
        <f>SUM(C21,E21,G21,I21,K21,M21,O21,Q21,S21)</f>
        <v>0</v>
      </c>
      <c r="F59" s="79"/>
      <c r="G59" s="38"/>
      <c r="H59" s="5"/>
      <c r="I59" s="5"/>
      <c r="J59" s="5"/>
      <c r="K59" s="5"/>
      <c r="L59" s="5"/>
      <c r="M59" s="5"/>
      <c r="N59" s="5"/>
      <c r="O59" s="5"/>
      <c r="P59" s="5"/>
      <c r="Q59" s="5"/>
      <c r="R59" s="5"/>
      <c r="S59" s="5"/>
      <c r="T59" s="5"/>
      <c r="U59" s="37"/>
    </row>
    <row r="60" spans="1:21" x14ac:dyDescent="0.3">
      <c r="A60" s="35"/>
      <c r="B60" s="30"/>
      <c r="C60" s="30"/>
      <c r="D60" s="30"/>
      <c r="E60" s="30"/>
      <c r="F60" s="30"/>
      <c r="G60" s="38"/>
      <c r="H60" s="5"/>
      <c r="I60" s="5"/>
      <c r="J60" s="5"/>
      <c r="K60" s="5"/>
      <c r="L60" s="5"/>
      <c r="M60" s="5"/>
      <c r="N60" s="5"/>
      <c r="O60" s="5"/>
      <c r="P60" s="5"/>
      <c r="Q60" s="5"/>
      <c r="R60" s="5"/>
      <c r="S60" s="5"/>
      <c r="T60" s="5"/>
      <c r="U60" s="37"/>
    </row>
    <row r="61" spans="1:21" x14ac:dyDescent="0.3">
      <c r="A61" s="39"/>
      <c r="B61" s="4"/>
      <c r="C61" s="4"/>
      <c r="D61" s="4"/>
      <c r="E61" s="4"/>
      <c r="F61" s="4"/>
      <c r="G61" s="4"/>
      <c r="H61" s="4"/>
      <c r="I61" s="4"/>
      <c r="J61" s="4"/>
      <c r="K61" s="4"/>
      <c r="L61" s="4"/>
      <c r="M61" s="4"/>
      <c r="N61" s="4"/>
      <c r="O61" s="4"/>
      <c r="P61" s="4"/>
      <c r="Q61" s="4"/>
      <c r="R61" s="4"/>
      <c r="S61" s="4"/>
      <c r="T61" s="4"/>
      <c r="U61" s="40"/>
    </row>
    <row r="62" spans="1:21" x14ac:dyDescent="0.3">
      <c r="A62" s="35"/>
      <c r="B62" s="5"/>
      <c r="C62" s="5"/>
      <c r="D62" s="5"/>
      <c r="E62" s="5"/>
      <c r="F62" s="5"/>
      <c r="G62" s="5"/>
      <c r="H62" s="5"/>
      <c r="I62" s="5"/>
      <c r="J62" s="5"/>
      <c r="K62" s="5"/>
      <c r="L62" s="5"/>
      <c r="M62" s="5"/>
      <c r="N62" s="5"/>
      <c r="O62" s="5"/>
      <c r="P62" s="5"/>
      <c r="Q62" s="5"/>
      <c r="R62" s="5"/>
      <c r="S62" s="5"/>
      <c r="T62" s="5"/>
      <c r="U62" s="37"/>
    </row>
    <row r="63" spans="1:21" ht="18" x14ac:dyDescent="0.35">
      <c r="A63" s="41" t="s">
        <v>116</v>
      </c>
      <c r="B63" s="42"/>
      <c r="C63" s="42"/>
      <c r="D63" s="42"/>
      <c r="E63" s="42"/>
      <c r="F63" s="43"/>
      <c r="G63" s="43"/>
      <c r="I63" s="136" t="s">
        <v>1</v>
      </c>
      <c r="J63" s="136"/>
      <c r="K63" s="136"/>
      <c r="L63" s="136"/>
      <c r="M63" s="136"/>
      <c r="N63" s="136"/>
      <c r="O63" s="136"/>
      <c r="P63" s="136"/>
      <c r="Q63" s="136"/>
      <c r="R63" s="136"/>
      <c r="S63" s="136"/>
      <c r="T63" s="5"/>
      <c r="U63" s="37"/>
    </row>
    <row r="64" spans="1:21" ht="18.75" customHeight="1" x14ac:dyDescent="0.35">
      <c r="A64" s="45" t="s">
        <v>2</v>
      </c>
      <c r="B64" s="46"/>
      <c r="C64" s="46"/>
      <c r="D64" s="47" t="s">
        <v>3</v>
      </c>
      <c r="E64" s="47"/>
      <c r="F64" s="48"/>
      <c r="G64" s="48"/>
      <c r="I64" s="131" t="s">
        <v>163</v>
      </c>
      <c r="J64" s="131"/>
      <c r="K64" s="131"/>
      <c r="L64" s="131"/>
      <c r="M64" s="131"/>
      <c r="N64" s="131"/>
      <c r="O64" s="135" t="s">
        <v>164</v>
      </c>
      <c r="P64" s="135"/>
      <c r="Q64" s="135"/>
      <c r="R64" s="135"/>
      <c r="S64" s="135"/>
      <c r="T64" s="5"/>
      <c r="U64" s="37"/>
    </row>
    <row r="65" spans="1:24" ht="19.5" customHeight="1" thickBot="1" x14ac:dyDescent="0.4">
      <c r="A65" s="45" t="s">
        <v>4</v>
      </c>
      <c r="B65" s="46"/>
      <c r="C65" s="46"/>
      <c r="D65" s="47" t="s">
        <v>5</v>
      </c>
      <c r="E65" s="47"/>
      <c r="F65" s="44"/>
      <c r="G65" s="44"/>
      <c r="I65" s="132" t="s">
        <v>117</v>
      </c>
      <c r="J65" s="133"/>
      <c r="K65" s="133"/>
      <c r="L65" s="133"/>
      <c r="M65" s="133"/>
      <c r="N65" s="134"/>
      <c r="O65" s="86"/>
      <c r="P65" s="44"/>
      <c r="Q65" s="5"/>
      <c r="R65" s="5"/>
      <c r="S65" s="5"/>
      <c r="T65" s="5"/>
      <c r="U65" s="37"/>
      <c r="V65" s="5"/>
    </row>
    <row r="66" spans="1:24" ht="15" thickBot="1" x14ac:dyDescent="0.35">
      <c r="A66" s="49"/>
      <c r="B66" s="50"/>
      <c r="C66" s="50"/>
      <c r="D66" s="50"/>
      <c r="E66" s="50"/>
      <c r="F66" s="50"/>
      <c r="G66" s="50"/>
      <c r="H66" s="50"/>
      <c r="I66" s="50"/>
      <c r="J66" s="50"/>
      <c r="K66" s="50"/>
      <c r="L66" s="50"/>
      <c r="M66" s="50"/>
      <c r="N66" s="50"/>
      <c r="O66" s="50"/>
      <c r="P66" s="50"/>
      <c r="Q66" s="50"/>
      <c r="R66" s="50"/>
      <c r="S66" s="50"/>
      <c r="T66" s="50"/>
      <c r="U66" s="51"/>
    </row>
    <row r="67" spans="1:24" ht="15" customHeight="1" x14ac:dyDescent="0.3">
      <c r="A67" s="125"/>
      <c r="B67" s="125"/>
      <c r="C67" s="125"/>
      <c r="D67" s="125"/>
      <c r="E67" s="125"/>
      <c r="F67" s="125"/>
      <c r="G67" s="125"/>
      <c r="H67" s="125"/>
      <c r="I67" s="125"/>
      <c r="J67" s="125"/>
      <c r="K67" s="125"/>
      <c r="L67" s="125"/>
      <c r="M67" s="125"/>
      <c r="N67" s="125"/>
      <c r="O67" s="125"/>
      <c r="P67" s="125"/>
      <c r="Q67" s="125"/>
      <c r="R67" s="125"/>
      <c r="S67" s="125"/>
      <c r="T67" s="125"/>
      <c r="U67" s="125"/>
      <c r="V67" s="5"/>
      <c r="W67" s="5"/>
      <c r="X67" s="5"/>
    </row>
    <row r="68" spans="1:24" ht="15" customHeight="1" x14ac:dyDescent="0.3">
      <c r="A68" s="125"/>
      <c r="B68" s="125"/>
      <c r="C68" s="125"/>
      <c r="D68" s="125"/>
      <c r="E68" s="125"/>
      <c r="F68" s="125"/>
      <c r="G68" s="125"/>
      <c r="H68" s="125"/>
      <c r="I68" s="125"/>
      <c r="J68" s="125"/>
      <c r="K68" s="125"/>
      <c r="L68" s="125"/>
      <c r="M68" s="125"/>
      <c r="N68" s="125"/>
      <c r="O68" s="125"/>
      <c r="P68" s="125"/>
      <c r="Q68" s="125"/>
      <c r="R68" s="125"/>
      <c r="S68" s="125"/>
      <c r="T68" s="125"/>
      <c r="U68" s="125"/>
      <c r="V68" s="5"/>
      <c r="W68" s="5"/>
      <c r="X68" s="5"/>
    </row>
    <row r="69" spans="1:24" ht="15" customHeight="1" x14ac:dyDescent="0.3">
      <c r="A69" s="125"/>
      <c r="B69" s="125"/>
      <c r="C69" s="125"/>
      <c r="D69" s="125"/>
      <c r="E69" s="125"/>
      <c r="F69" s="125"/>
      <c r="G69" s="125"/>
      <c r="H69" s="125"/>
      <c r="I69" s="125"/>
      <c r="J69" s="125"/>
      <c r="K69" s="125"/>
      <c r="L69" s="125"/>
      <c r="M69" s="125"/>
      <c r="N69" s="125"/>
      <c r="O69" s="125"/>
      <c r="P69" s="125"/>
      <c r="Q69" s="125"/>
      <c r="R69" s="125"/>
      <c r="S69" s="125"/>
      <c r="T69" s="125"/>
      <c r="U69" s="125"/>
      <c r="V69" s="5"/>
      <c r="W69" s="5"/>
      <c r="X69" s="5"/>
    </row>
    <row r="70" spans="1:24" x14ac:dyDescent="0.3">
      <c r="A70" s="125"/>
      <c r="B70" s="125"/>
      <c r="C70" s="125"/>
      <c r="D70" s="125"/>
      <c r="E70" s="125"/>
      <c r="F70" s="125"/>
      <c r="G70" s="125"/>
      <c r="H70" s="125"/>
      <c r="I70" s="125"/>
      <c r="J70" s="125"/>
      <c r="K70" s="125"/>
      <c r="L70" s="125"/>
      <c r="M70" s="125"/>
      <c r="N70" s="125"/>
      <c r="O70" s="125"/>
      <c r="P70" s="125"/>
      <c r="Q70" s="125"/>
      <c r="R70" s="125"/>
      <c r="S70" s="125"/>
      <c r="T70" s="125"/>
      <c r="U70" s="125"/>
      <c r="V70" s="5"/>
      <c r="W70" s="5"/>
      <c r="X70" s="5"/>
    </row>
    <row r="71" spans="1:24" x14ac:dyDescent="0.3">
      <c r="A71" s="125"/>
      <c r="B71" s="125"/>
      <c r="C71" s="125"/>
      <c r="D71" s="125"/>
      <c r="E71" s="125"/>
      <c r="F71" s="125"/>
      <c r="G71" s="125"/>
      <c r="H71" s="125"/>
      <c r="I71" s="125"/>
      <c r="J71" s="125"/>
      <c r="K71" s="125"/>
      <c r="L71" s="125"/>
      <c r="M71" s="125"/>
      <c r="N71" s="125"/>
      <c r="O71" s="125"/>
      <c r="P71" s="125"/>
      <c r="Q71" s="125"/>
      <c r="R71" s="125"/>
      <c r="S71" s="125"/>
      <c r="T71" s="125"/>
      <c r="U71" s="125"/>
      <c r="V71" s="5"/>
      <c r="W71" s="5"/>
      <c r="X71" s="5"/>
    </row>
    <row r="72" spans="1:24" x14ac:dyDescent="0.3">
      <c r="A72" s="5"/>
      <c r="B72" s="5"/>
      <c r="C72" s="5"/>
      <c r="D72" s="5"/>
      <c r="E72" s="5"/>
      <c r="F72" s="5"/>
      <c r="G72" s="5"/>
      <c r="H72" s="5"/>
      <c r="I72" s="5"/>
      <c r="J72" s="5"/>
      <c r="K72" s="5"/>
      <c r="L72" s="5"/>
      <c r="M72" s="5"/>
      <c r="N72" s="5"/>
      <c r="O72" s="5"/>
      <c r="P72" s="5"/>
      <c r="Q72" s="5"/>
      <c r="R72" s="5"/>
      <c r="S72" s="5"/>
      <c r="T72" s="5"/>
      <c r="U72" s="5"/>
      <c r="V72" s="5"/>
      <c r="W72" s="5"/>
      <c r="X72" s="5"/>
    </row>
    <row r="73" spans="1:24" x14ac:dyDescent="0.3">
      <c r="A73" s="5"/>
      <c r="B73" s="5"/>
      <c r="C73" s="5"/>
      <c r="D73" s="5"/>
      <c r="E73" s="5"/>
      <c r="F73" s="5"/>
      <c r="G73" s="5"/>
      <c r="H73" s="5"/>
      <c r="I73" s="5"/>
      <c r="J73" s="5"/>
      <c r="K73" s="5"/>
      <c r="L73" s="5"/>
      <c r="M73" s="5"/>
      <c r="N73" s="5"/>
      <c r="O73" s="5"/>
      <c r="P73" s="5"/>
      <c r="Q73" s="5"/>
      <c r="R73" s="5"/>
      <c r="S73" s="5"/>
      <c r="T73" s="5"/>
      <c r="U73" s="5"/>
      <c r="V73" s="5"/>
      <c r="W73" s="5"/>
      <c r="X73" s="5"/>
    </row>
    <row r="74" spans="1:24" x14ac:dyDescent="0.3">
      <c r="A74" s="5"/>
      <c r="B74" s="5"/>
      <c r="C74" s="5"/>
      <c r="D74" s="5"/>
      <c r="E74" s="5"/>
      <c r="F74" s="5"/>
      <c r="G74" s="5"/>
      <c r="H74" s="5"/>
      <c r="I74" s="5"/>
      <c r="J74" s="5"/>
      <c r="K74" s="5"/>
      <c r="L74" s="5"/>
      <c r="M74" s="5"/>
      <c r="N74" s="5"/>
      <c r="O74" s="5"/>
      <c r="P74" s="5"/>
      <c r="Q74" s="5"/>
      <c r="R74" s="5"/>
      <c r="S74" s="5"/>
      <c r="T74" s="5"/>
      <c r="U74" s="5"/>
      <c r="V74" s="5"/>
      <c r="W74" s="5"/>
      <c r="X74" s="5"/>
    </row>
    <row r="75" spans="1:24" x14ac:dyDescent="0.3">
      <c r="A75" s="5"/>
      <c r="B75" s="5"/>
      <c r="C75" s="5"/>
      <c r="D75" s="5"/>
      <c r="E75" s="5"/>
      <c r="F75" s="5"/>
      <c r="G75" s="5"/>
      <c r="H75" s="5"/>
      <c r="I75" s="5"/>
      <c r="J75" s="5"/>
      <c r="K75" s="5"/>
      <c r="L75" s="5"/>
      <c r="M75" s="5"/>
      <c r="N75" s="5"/>
      <c r="O75" s="5"/>
      <c r="P75" s="5"/>
      <c r="Q75" s="5"/>
      <c r="R75" s="5"/>
      <c r="S75" s="5"/>
      <c r="T75" s="5"/>
      <c r="U75" s="5"/>
      <c r="V75" s="5"/>
      <c r="W75" s="5"/>
      <c r="X75" s="5"/>
    </row>
    <row r="76" spans="1:24" x14ac:dyDescent="0.3">
      <c r="A76" s="5"/>
      <c r="B76" s="5"/>
      <c r="C76" s="5"/>
      <c r="D76" s="5"/>
      <c r="E76" s="5"/>
      <c r="F76" s="5"/>
      <c r="G76" s="5"/>
      <c r="H76" s="5"/>
      <c r="I76" s="5"/>
      <c r="J76" s="5"/>
      <c r="K76" s="5"/>
      <c r="L76" s="5"/>
      <c r="M76" s="5"/>
      <c r="N76" s="5"/>
      <c r="O76" s="5"/>
      <c r="P76" s="5"/>
      <c r="Q76" s="5"/>
      <c r="R76" s="5"/>
      <c r="S76" s="5"/>
      <c r="T76" s="5"/>
      <c r="U76" s="5"/>
      <c r="V76" s="5"/>
      <c r="W76" s="5"/>
      <c r="X76" s="5"/>
    </row>
    <row r="77" spans="1:24" x14ac:dyDescent="0.3">
      <c r="A77" s="5"/>
      <c r="B77" s="5"/>
      <c r="C77" s="5"/>
      <c r="D77" s="5"/>
      <c r="E77" s="5"/>
      <c r="F77" s="5"/>
      <c r="G77" s="5"/>
      <c r="H77" s="5"/>
      <c r="I77" s="5"/>
      <c r="J77" s="5"/>
      <c r="K77" s="5"/>
      <c r="L77" s="5"/>
      <c r="M77" s="5"/>
      <c r="N77" s="5"/>
      <c r="O77" s="5"/>
      <c r="P77" s="5"/>
      <c r="Q77" s="5"/>
      <c r="R77" s="5"/>
      <c r="S77" s="5"/>
      <c r="T77" s="5"/>
      <c r="U77" s="5"/>
      <c r="V77" s="5"/>
      <c r="W77" s="5"/>
      <c r="X77" s="5"/>
    </row>
    <row r="78" spans="1:24" x14ac:dyDescent="0.3">
      <c r="A78" s="5"/>
      <c r="B78" s="5"/>
      <c r="C78" s="5"/>
      <c r="D78" s="5"/>
      <c r="E78" s="5"/>
      <c r="F78" s="5"/>
      <c r="G78" s="5"/>
      <c r="H78" s="5"/>
      <c r="I78" s="5"/>
      <c r="J78" s="5"/>
      <c r="K78" s="5"/>
      <c r="L78" s="5"/>
      <c r="M78" s="5"/>
      <c r="N78" s="5"/>
      <c r="O78" s="5"/>
      <c r="P78" s="5"/>
      <c r="Q78" s="5"/>
      <c r="R78" s="5"/>
      <c r="S78" s="5"/>
      <c r="T78" s="5"/>
      <c r="U78" s="5"/>
      <c r="V78" s="5"/>
      <c r="W78" s="5"/>
      <c r="X78" s="5"/>
    </row>
    <row r="79" spans="1:24" x14ac:dyDescent="0.3">
      <c r="A79" s="5"/>
      <c r="B79" s="5"/>
      <c r="C79" s="5"/>
      <c r="D79" s="5"/>
      <c r="E79" s="5"/>
      <c r="F79" s="5"/>
      <c r="G79" s="5"/>
      <c r="H79" s="5"/>
      <c r="I79" s="5"/>
      <c r="J79" s="5"/>
      <c r="K79" s="5"/>
      <c r="L79" s="5"/>
      <c r="M79" s="5"/>
      <c r="N79" s="5"/>
      <c r="O79" s="5"/>
      <c r="P79" s="5"/>
      <c r="Q79" s="5"/>
      <c r="R79" s="5"/>
      <c r="S79" s="5"/>
      <c r="T79" s="5"/>
      <c r="U79" s="5"/>
      <c r="V79" s="5"/>
      <c r="W79" s="5"/>
      <c r="X79" s="5"/>
    </row>
    <row r="80" spans="1:24" x14ac:dyDescent="0.3">
      <c r="A80" s="5"/>
      <c r="B80" s="5"/>
      <c r="C80" s="5"/>
      <c r="D80" s="5"/>
      <c r="E80" s="5"/>
      <c r="F80" s="5"/>
      <c r="G80" s="5"/>
      <c r="H80" s="5"/>
      <c r="I80" s="5"/>
      <c r="J80" s="5"/>
      <c r="K80" s="5"/>
      <c r="L80" s="5"/>
      <c r="M80" s="5"/>
      <c r="N80" s="5"/>
      <c r="O80" s="5"/>
      <c r="P80" s="5"/>
      <c r="Q80" s="5"/>
      <c r="R80" s="5"/>
      <c r="S80" s="5"/>
      <c r="T80" s="5"/>
      <c r="U80" s="5"/>
      <c r="V80" s="5"/>
      <c r="W80" s="5"/>
      <c r="X80" s="5"/>
    </row>
    <row r="81" spans="1:24" x14ac:dyDescent="0.3">
      <c r="A81" s="5"/>
      <c r="B81" s="5"/>
      <c r="C81" s="5"/>
      <c r="D81" s="5"/>
      <c r="E81" s="5"/>
      <c r="F81" s="5"/>
      <c r="G81" s="5"/>
      <c r="H81" s="5"/>
      <c r="I81" s="5"/>
      <c r="J81" s="5"/>
      <c r="K81" s="5"/>
      <c r="L81" s="5"/>
      <c r="M81" s="5"/>
      <c r="N81" s="5"/>
      <c r="O81" s="5"/>
      <c r="P81" s="5"/>
      <c r="Q81" s="5"/>
      <c r="R81" s="5"/>
      <c r="S81" s="5"/>
      <c r="T81" s="5"/>
      <c r="U81" s="5"/>
      <c r="V81" s="5"/>
      <c r="W81" s="5"/>
      <c r="X81" s="5"/>
    </row>
    <row r="82" spans="1:24" x14ac:dyDescent="0.3">
      <c r="A82" s="5"/>
      <c r="B82" s="5"/>
      <c r="C82" s="5"/>
      <c r="D82" s="5"/>
      <c r="E82" s="5"/>
      <c r="F82" s="5"/>
      <c r="G82" s="5"/>
      <c r="H82" s="5"/>
      <c r="I82" s="5"/>
      <c r="J82" s="5"/>
      <c r="K82" s="5"/>
      <c r="L82" s="5"/>
      <c r="M82" s="5"/>
      <c r="N82" s="5"/>
      <c r="O82" s="5"/>
      <c r="P82" s="5"/>
      <c r="Q82" s="5"/>
      <c r="R82" s="5"/>
      <c r="S82" s="5"/>
      <c r="T82" s="5"/>
      <c r="U82" s="5"/>
      <c r="V82" s="5"/>
      <c r="W82" s="5"/>
      <c r="X82" s="5"/>
    </row>
    <row r="83" spans="1:24" x14ac:dyDescent="0.3">
      <c r="A83" s="5"/>
      <c r="B83" s="5"/>
      <c r="C83" s="5"/>
      <c r="D83" s="5"/>
      <c r="E83" s="5"/>
      <c r="F83" s="5"/>
      <c r="G83" s="5"/>
      <c r="H83" s="5"/>
      <c r="I83" s="5"/>
      <c r="J83" s="5"/>
      <c r="K83" s="5"/>
      <c r="L83" s="5"/>
      <c r="M83" s="5"/>
      <c r="N83" s="5"/>
      <c r="O83" s="5"/>
      <c r="P83" s="5"/>
      <c r="Q83" s="5"/>
      <c r="R83" s="5"/>
      <c r="S83" s="5"/>
      <c r="T83" s="5"/>
      <c r="U83" s="5"/>
      <c r="V83" s="5"/>
      <c r="W83" s="5"/>
      <c r="X83" s="5"/>
    </row>
    <row r="84" spans="1:24" x14ac:dyDescent="0.3">
      <c r="A84" s="5"/>
      <c r="B84" s="5"/>
      <c r="C84" s="5"/>
      <c r="D84" s="5"/>
      <c r="E84" s="5"/>
      <c r="F84" s="5"/>
      <c r="G84" s="5"/>
      <c r="H84" s="5"/>
      <c r="I84" s="5"/>
      <c r="J84" s="5"/>
      <c r="K84" s="5"/>
      <c r="L84" s="5"/>
      <c r="M84" s="5"/>
      <c r="N84" s="5"/>
      <c r="O84" s="5"/>
      <c r="P84" s="5"/>
      <c r="Q84" s="5"/>
      <c r="R84" s="5"/>
      <c r="S84" s="5"/>
      <c r="T84" s="5"/>
      <c r="U84" s="5"/>
      <c r="V84" s="5"/>
      <c r="W84" s="5"/>
      <c r="X84" s="5"/>
    </row>
    <row r="85" spans="1:24" x14ac:dyDescent="0.3">
      <c r="A85" s="5"/>
      <c r="B85" s="5"/>
      <c r="C85" s="5"/>
      <c r="D85" s="5"/>
      <c r="E85" s="5"/>
      <c r="F85" s="5"/>
      <c r="G85" s="5"/>
      <c r="H85" s="5"/>
      <c r="I85" s="5"/>
      <c r="J85" s="5"/>
      <c r="K85" s="5"/>
      <c r="L85" s="5"/>
      <c r="M85" s="5"/>
      <c r="N85" s="5"/>
      <c r="O85" s="5"/>
      <c r="P85" s="5"/>
      <c r="Q85" s="5"/>
      <c r="R85" s="5"/>
      <c r="S85" s="5"/>
      <c r="T85" s="5"/>
      <c r="U85" s="5"/>
      <c r="V85" s="5"/>
      <c r="W85" s="5"/>
      <c r="X85" s="5"/>
    </row>
    <row r="86" spans="1:24" x14ac:dyDescent="0.3">
      <c r="A86" s="5"/>
      <c r="B86" s="5"/>
      <c r="C86" s="5"/>
      <c r="D86" s="5"/>
      <c r="E86" s="5"/>
      <c r="F86" s="5"/>
      <c r="G86" s="5"/>
      <c r="H86" s="5"/>
      <c r="I86" s="5"/>
      <c r="J86" s="5"/>
      <c r="K86" s="5"/>
      <c r="L86" s="5"/>
      <c r="M86" s="5"/>
      <c r="N86" s="5"/>
      <c r="O86" s="5"/>
      <c r="P86" s="5"/>
      <c r="Q86" s="5"/>
      <c r="R86" s="5"/>
      <c r="S86" s="5"/>
      <c r="T86" s="5"/>
      <c r="U86" s="5"/>
      <c r="V86" s="5"/>
      <c r="W86" s="5"/>
      <c r="X86" s="5"/>
    </row>
    <row r="87" spans="1:24" x14ac:dyDescent="0.3">
      <c r="A87" s="5"/>
      <c r="B87" s="5"/>
      <c r="C87" s="5"/>
      <c r="D87" s="5"/>
      <c r="E87" s="5"/>
      <c r="F87" s="5"/>
      <c r="G87" s="5"/>
      <c r="H87" s="5"/>
      <c r="I87" s="5"/>
      <c r="J87" s="5"/>
      <c r="K87" s="5"/>
      <c r="L87" s="5"/>
      <c r="M87" s="5"/>
      <c r="N87" s="5"/>
      <c r="O87" s="5"/>
      <c r="P87" s="5"/>
      <c r="Q87" s="5"/>
      <c r="R87" s="5"/>
      <c r="S87" s="5"/>
      <c r="T87" s="5"/>
      <c r="U87" s="5"/>
      <c r="V87" s="5"/>
      <c r="W87" s="5"/>
      <c r="X87" s="5"/>
    </row>
    <row r="88" spans="1:24" x14ac:dyDescent="0.3">
      <c r="A88" s="5"/>
      <c r="B88" s="5"/>
      <c r="C88" s="5"/>
      <c r="D88" s="5"/>
      <c r="E88" s="5"/>
      <c r="F88" s="5"/>
      <c r="G88" s="5"/>
      <c r="H88" s="5"/>
      <c r="I88" s="5"/>
      <c r="J88" s="5"/>
      <c r="K88" s="5"/>
      <c r="L88" s="5"/>
      <c r="M88" s="5"/>
      <c r="N88" s="5"/>
      <c r="O88" s="5"/>
      <c r="P88" s="5"/>
      <c r="Q88" s="5"/>
      <c r="R88" s="5"/>
      <c r="S88" s="5"/>
      <c r="T88" s="5"/>
      <c r="U88" s="5"/>
      <c r="V88" s="5"/>
      <c r="W88" s="5"/>
      <c r="X88" s="5"/>
    </row>
    <row r="89" spans="1:24" x14ac:dyDescent="0.3">
      <c r="A89" s="5"/>
      <c r="B89" s="5"/>
      <c r="C89" s="5"/>
      <c r="D89" s="5"/>
      <c r="E89" s="5"/>
      <c r="F89" s="5"/>
      <c r="G89" s="5"/>
      <c r="H89" s="5"/>
      <c r="I89" s="5"/>
      <c r="J89" s="5"/>
      <c r="K89" s="5"/>
      <c r="L89" s="5"/>
      <c r="M89" s="5"/>
      <c r="N89" s="5"/>
      <c r="O89" s="5"/>
      <c r="P89" s="5"/>
      <c r="Q89" s="5"/>
      <c r="R89" s="5"/>
      <c r="S89" s="5"/>
      <c r="T89" s="5"/>
      <c r="U89" s="5"/>
      <c r="V89" s="5"/>
      <c r="W89" s="5"/>
      <c r="X89" s="5"/>
    </row>
    <row r="90" spans="1:24" x14ac:dyDescent="0.3">
      <c r="A90" s="5"/>
      <c r="B90" s="5"/>
      <c r="C90" s="5"/>
      <c r="D90" s="5"/>
      <c r="E90" s="5"/>
      <c r="F90" s="5"/>
      <c r="G90" s="5"/>
      <c r="H90" s="5"/>
      <c r="I90" s="5"/>
      <c r="J90" s="5"/>
      <c r="K90" s="5"/>
      <c r="L90" s="5"/>
      <c r="M90" s="5"/>
      <c r="N90" s="5"/>
      <c r="O90" s="5"/>
      <c r="P90" s="5"/>
      <c r="Q90" s="5"/>
      <c r="R90" s="5"/>
      <c r="S90" s="5"/>
      <c r="T90" s="5"/>
      <c r="U90" s="5"/>
      <c r="V90" s="5"/>
      <c r="W90" s="5"/>
      <c r="X90" s="5"/>
    </row>
    <row r="91" spans="1:24" x14ac:dyDescent="0.3">
      <c r="A91" s="5"/>
      <c r="B91" s="5"/>
      <c r="C91" s="5"/>
      <c r="D91" s="5"/>
      <c r="E91" s="5"/>
      <c r="F91" s="5"/>
      <c r="G91" s="5"/>
      <c r="H91" s="5"/>
      <c r="I91" s="5"/>
      <c r="J91" s="5"/>
      <c r="K91" s="5"/>
      <c r="L91" s="5"/>
      <c r="M91" s="5"/>
      <c r="N91" s="5"/>
      <c r="O91" s="5"/>
      <c r="P91" s="5"/>
      <c r="Q91" s="5"/>
      <c r="R91" s="5"/>
      <c r="S91" s="5"/>
      <c r="T91" s="5"/>
      <c r="U91" s="5"/>
      <c r="V91" s="5"/>
      <c r="W91" s="5"/>
      <c r="X91" s="5"/>
    </row>
    <row r="92" spans="1:24" x14ac:dyDescent="0.3">
      <c r="A92" s="5"/>
      <c r="B92" s="5"/>
      <c r="C92" s="5"/>
      <c r="D92" s="5"/>
      <c r="E92" s="5"/>
      <c r="F92" s="5"/>
      <c r="G92" s="5"/>
      <c r="H92" s="5"/>
      <c r="I92" s="5"/>
      <c r="J92" s="5"/>
      <c r="K92" s="5"/>
      <c r="L92" s="5"/>
      <c r="M92" s="5"/>
      <c r="N92" s="5"/>
      <c r="O92" s="5"/>
      <c r="P92" s="5"/>
      <c r="Q92" s="5"/>
      <c r="R92" s="5"/>
      <c r="S92" s="5"/>
      <c r="T92" s="5"/>
      <c r="U92" s="5"/>
      <c r="V92" s="5"/>
      <c r="W92" s="5"/>
      <c r="X92" s="5"/>
    </row>
    <row r="93" spans="1:24" x14ac:dyDescent="0.3">
      <c r="A93" s="5"/>
      <c r="B93" s="5"/>
      <c r="C93" s="5"/>
      <c r="D93" s="5"/>
      <c r="E93" s="5"/>
      <c r="F93" s="5"/>
      <c r="G93" s="5"/>
      <c r="H93" s="5"/>
      <c r="I93" s="5"/>
      <c r="J93" s="5"/>
      <c r="K93" s="5"/>
      <c r="L93" s="5"/>
      <c r="M93" s="5"/>
      <c r="N93" s="5"/>
      <c r="O93" s="5"/>
      <c r="P93" s="5"/>
      <c r="Q93" s="5"/>
      <c r="R93" s="5"/>
      <c r="S93" s="5"/>
      <c r="T93" s="5"/>
      <c r="U93" s="5"/>
      <c r="V93" s="5"/>
      <c r="W93" s="5"/>
      <c r="X93" s="5"/>
    </row>
    <row r="94" spans="1:24" x14ac:dyDescent="0.3">
      <c r="A94" s="5"/>
      <c r="B94" s="5"/>
      <c r="C94" s="5"/>
      <c r="D94" s="5"/>
      <c r="E94" s="5"/>
      <c r="F94" s="5"/>
      <c r="G94" s="5"/>
      <c r="H94" s="5"/>
      <c r="I94" s="5"/>
      <c r="J94" s="5"/>
      <c r="K94" s="5"/>
      <c r="L94" s="5"/>
      <c r="M94" s="5"/>
      <c r="N94" s="5"/>
      <c r="O94" s="5"/>
      <c r="P94" s="5"/>
      <c r="Q94" s="5"/>
      <c r="R94" s="5"/>
      <c r="S94" s="5"/>
      <c r="T94" s="5"/>
      <c r="U94" s="5"/>
      <c r="V94" s="5"/>
      <c r="W94" s="5"/>
      <c r="X94" s="5"/>
    </row>
    <row r="95" spans="1:24" x14ac:dyDescent="0.3">
      <c r="A95" s="5"/>
      <c r="B95" s="5"/>
      <c r="C95" s="5"/>
      <c r="D95" s="5"/>
      <c r="E95" s="5"/>
      <c r="F95" s="5"/>
      <c r="G95" s="5"/>
      <c r="H95" s="5"/>
      <c r="I95" s="5"/>
      <c r="J95" s="5"/>
      <c r="K95" s="5"/>
      <c r="L95" s="5"/>
      <c r="M95" s="5"/>
      <c r="N95" s="5"/>
      <c r="O95" s="5"/>
      <c r="P95" s="5"/>
      <c r="Q95" s="5"/>
      <c r="R95" s="5"/>
      <c r="S95" s="5"/>
      <c r="T95" s="5"/>
      <c r="U95" s="5"/>
      <c r="V95" s="5"/>
      <c r="W95" s="5"/>
      <c r="X95" s="5"/>
    </row>
    <row r="96" spans="1:24" x14ac:dyDescent="0.3">
      <c r="A96" s="5"/>
      <c r="B96" s="5"/>
      <c r="C96" s="5"/>
      <c r="D96" s="5"/>
      <c r="E96" s="5"/>
      <c r="F96" s="5"/>
      <c r="G96" s="5"/>
      <c r="H96" s="5"/>
      <c r="I96" s="5"/>
      <c r="J96" s="5"/>
      <c r="K96" s="5"/>
      <c r="L96" s="5"/>
      <c r="M96" s="5"/>
      <c r="N96" s="5"/>
      <c r="O96" s="5"/>
      <c r="P96" s="5"/>
      <c r="Q96" s="5"/>
      <c r="R96" s="5"/>
      <c r="S96" s="5"/>
      <c r="T96" s="5"/>
      <c r="U96" s="5"/>
      <c r="V96" s="5"/>
      <c r="W96" s="5"/>
      <c r="X96" s="5"/>
    </row>
    <row r="97" spans="1:24" x14ac:dyDescent="0.3">
      <c r="A97" s="5"/>
      <c r="B97" s="5"/>
      <c r="C97" s="5"/>
      <c r="D97" s="5"/>
      <c r="E97" s="5"/>
      <c r="F97" s="5"/>
      <c r="G97" s="5"/>
      <c r="H97" s="5"/>
      <c r="I97" s="5"/>
      <c r="J97" s="5"/>
      <c r="K97" s="5"/>
      <c r="L97" s="5"/>
      <c r="M97" s="5"/>
      <c r="N97" s="5"/>
      <c r="O97" s="5"/>
      <c r="P97" s="5"/>
      <c r="Q97" s="5"/>
      <c r="R97" s="5"/>
      <c r="S97" s="5"/>
      <c r="T97" s="5"/>
      <c r="U97" s="5"/>
      <c r="V97" s="5"/>
      <c r="W97" s="5"/>
      <c r="X97" s="5"/>
    </row>
    <row r="98" spans="1:24" x14ac:dyDescent="0.3">
      <c r="G98" s="5"/>
      <c r="H98" s="5"/>
      <c r="I98" s="5"/>
      <c r="J98" s="5"/>
      <c r="K98" s="5"/>
      <c r="L98" s="5"/>
      <c r="M98" s="5"/>
      <c r="N98" s="5"/>
      <c r="O98" s="5"/>
      <c r="P98" s="5"/>
      <c r="Q98" s="5"/>
      <c r="R98" s="5"/>
      <c r="S98" s="5"/>
      <c r="T98" s="5"/>
      <c r="U98" s="5"/>
      <c r="V98" s="5"/>
      <c r="W98" s="5"/>
      <c r="X98" s="5"/>
    </row>
    <row r="99" spans="1:24" x14ac:dyDescent="0.3">
      <c r="G99" s="5"/>
      <c r="H99" s="5"/>
      <c r="I99" s="5"/>
      <c r="J99" s="5"/>
      <c r="K99" s="5"/>
      <c r="L99" s="5"/>
      <c r="M99" s="5"/>
      <c r="N99" s="5"/>
      <c r="O99" s="5"/>
      <c r="P99" s="5"/>
      <c r="Q99" s="5"/>
      <c r="R99" s="5"/>
      <c r="S99" s="5"/>
      <c r="T99" s="5"/>
      <c r="U99" s="5"/>
      <c r="V99" s="5"/>
      <c r="W99" s="5"/>
      <c r="X99" s="5"/>
    </row>
    <row r="100" spans="1:24" x14ac:dyDescent="0.3">
      <c r="G100" s="5"/>
      <c r="H100" s="5"/>
      <c r="I100" s="5"/>
      <c r="J100" s="5"/>
      <c r="K100" s="5"/>
      <c r="L100" s="5"/>
      <c r="M100" s="5"/>
      <c r="N100" s="5"/>
      <c r="O100" s="5"/>
      <c r="P100" s="5"/>
      <c r="Q100" s="5"/>
      <c r="R100" s="5"/>
      <c r="S100" s="5"/>
      <c r="T100" s="5"/>
      <c r="U100" s="5"/>
      <c r="V100" s="5"/>
      <c r="W100" s="5"/>
      <c r="X100" s="5"/>
    </row>
    <row r="101" spans="1:24" x14ac:dyDescent="0.3">
      <c r="G101" s="5"/>
      <c r="H101" s="5"/>
      <c r="I101" s="5"/>
      <c r="J101" s="5"/>
      <c r="K101" s="5"/>
      <c r="L101" s="5"/>
      <c r="M101" s="5"/>
      <c r="N101" s="5"/>
      <c r="O101" s="5"/>
      <c r="P101" s="5"/>
      <c r="Q101" s="5"/>
      <c r="R101" s="5"/>
      <c r="S101" s="5"/>
      <c r="T101" s="5"/>
      <c r="U101" s="5"/>
      <c r="V101" s="5"/>
      <c r="W101" s="5"/>
      <c r="X101" s="5"/>
    </row>
    <row r="102" spans="1:24" x14ac:dyDescent="0.3">
      <c r="G102" s="5"/>
      <c r="H102" s="5"/>
      <c r="I102" s="5"/>
      <c r="J102" s="5"/>
      <c r="K102" s="5"/>
      <c r="L102" s="5"/>
      <c r="M102" s="5"/>
      <c r="N102" s="5"/>
      <c r="O102" s="5"/>
      <c r="P102" s="5"/>
      <c r="Q102" s="5"/>
      <c r="R102" s="5"/>
      <c r="S102" s="5"/>
      <c r="T102" s="5"/>
      <c r="U102" s="5"/>
      <c r="V102" s="5"/>
      <c r="W102" s="5"/>
      <c r="X102" s="5"/>
    </row>
    <row r="103" spans="1:24" x14ac:dyDescent="0.3">
      <c r="G103" s="5"/>
      <c r="H103" s="5"/>
      <c r="I103" s="5"/>
      <c r="J103" s="5"/>
      <c r="K103" s="5"/>
      <c r="L103" s="5"/>
      <c r="M103" s="5"/>
      <c r="N103" s="5"/>
      <c r="O103" s="5"/>
      <c r="P103" s="5"/>
      <c r="Q103" s="5"/>
      <c r="R103" s="5"/>
      <c r="S103" s="5"/>
      <c r="T103" s="5"/>
      <c r="U103" s="5"/>
      <c r="V103" s="5"/>
      <c r="W103" s="5"/>
      <c r="X103" s="5"/>
    </row>
    <row r="104" spans="1:24" x14ac:dyDescent="0.3">
      <c r="G104" s="5"/>
      <c r="H104" s="5"/>
      <c r="I104" s="5"/>
      <c r="J104" s="5"/>
      <c r="K104" s="5"/>
      <c r="L104" s="5"/>
      <c r="M104" s="5"/>
      <c r="N104" s="5"/>
      <c r="O104" s="5"/>
      <c r="P104" s="5"/>
      <c r="Q104" s="5"/>
      <c r="R104" s="5"/>
      <c r="S104" s="5"/>
      <c r="T104" s="5"/>
      <c r="U104" s="5"/>
      <c r="V104" s="5"/>
      <c r="W104" s="5"/>
      <c r="X104" s="5"/>
    </row>
    <row r="105" spans="1:24" x14ac:dyDescent="0.3">
      <c r="G105" s="5"/>
      <c r="H105" s="5"/>
      <c r="I105" s="5"/>
      <c r="J105" s="5"/>
      <c r="K105" s="5"/>
      <c r="L105" s="5"/>
      <c r="M105" s="5"/>
      <c r="N105" s="5"/>
      <c r="O105" s="5"/>
      <c r="P105" s="5"/>
      <c r="Q105" s="5"/>
      <c r="R105" s="5"/>
      <c r="S105" s="5"/>
      <c r="T105" s="5"/>
      <c r="U105" s="5"/>
      <c r="V105" s="5"/>
      <c r="W105" s="5"/>
      <c r="X105" s="5"/>
    </row>
    <row r="106" spans="1:24" x14ac:dyDescent="0.3">
      <c r="G106" s="5"/>
      <c r="H106" s="5"/>
      <c r="I106" s="5"/>
      <c r="J106" s="5"/>
      <c r="K106" s="5"/>
      <c r="L106" s="5"/>
      <c r="M106" s="5"/>
      <c r="N106" s="5"/>
      <c r="O106" s="5"/>
      <c r="P106" s="5"/>
      <c r="Q106" s="5"/>
      <c r="R106" s="5"/>
      <c r="S106" s="5"/>
      <c r="T106" s="5"/>
      <c r="U106" s="5"/>
      <c r="V106" s="5"/>
      <c r="W106" s="5"/>
      <c r="X106" s="5"/>
    </row>
    <row r="107" spans="1:24" x14ac:dyDescent="0.3">
      <c r="G107" s="5"/>
      <c r="H107" s="5"/>
      <c r="I107" s="5"/>
      <c r="J107" s="5"/>
      <c r="K107" s="5"/>
      <c r="L107" s="5"/>
      <c r="M107" s="5"/>
      <c r="N107" s="5"/>
      <c r="O107" s="5"/>
      <c r="P107" s="5"/>
      <c r="Q107" s="5"/>
      <c r="R107" s="5"/>
      <c r="S107" s="5"/>
      <c r="T107" s="5"/>
      <c r="U107" s="5"/>
      <c r="V107" s="5"/>
      <c r="W107" s="5"/>
      <c r="X107" s="5"/>
    </row>
    <row r="108" spans="1:24" x14ac:dyDescent="0.3">
      <c r="G108" s="5"/>
      <c r="H108" s="5"/>
      <c r="I108" s="5"/>
      <c r="J108" s="5"/>
      <c r="K108" s="5"/>
      <c r="L108" s="5"/>
      <c r="M108" s="5"/>
      <c r="N108" s="5"/>
      <c r="O108" s="5"/>
      <c r="P108" s="5"/>
      <c r="Q108" s="5"/>
      <c r="R108" s="5"/>
      <c r="S108" s="5"/>
      <c r="T108" s="5"/>
      <c r="U108" s="5"/>
      <c r="V108" s="5"/>
      <c r="W108" s="5"/>
      <c r="X108" s="5"/>
    </row>
    <row r="109" spans="1:24" x14ac:dyDescent="0.3">
      <c r="G109" s="5"/>
      <c r="H109" s="5"/>
      <c r="I109" s="5"/>
      <c r="J109" s="5"/>
      <c r="K109" s="5"/>
      <c r="L109" s="5"/>
      <c r="M109" s="5"/>
      <c r="N109" s="5"/>
      <c r="O109" s="5"/>
      <c r="P109" s="5"/>
      <c r="Q109" s="5"/>
      <c r="R109" s="5"/>
      <c r="S109" s="5"/>
      <c r="T109" s="5"/>
      <c r="U109" s="5"/>
      <c r="V109" s="5"/>
      <c r="W109" s="5"/>
      <c r="X109" s="5"/>
    </row>
    <row r="110" spans="1:24" x14ac:dyDescent="0.3">
      <c r="G110" s="5"/>
      <c r="H110" s="5"/>
      <c r="I110" s="5"/>
      <c r="J110" s="5"/>
      <c r="K110" s="5"/>
      <c r="L110" s="5"/>
      <c r="M110" s="5"/>
      <c r="N110" s="5"/>
      <c r="O110" s="5"/>
      <c r="P110" s="5"/>
      <c r="Q110" s="5"/>
      <c r="R110" s="5"/>
      <c r="S110" s="5"/>
      <c r="T110" s="5"/>
      <c r="U110" s="5"/>
      <c r="V110" s="5"/>
      <c r="W110" s="5"/>
      <c r="X110" s="5"/>
    </row>
    <row r="111" spans="1:24" x14ac:dyDescent="0.3">
      <c r="G111" s="5"/>
      <c r="H111" s="5"/>
      <c r="I111" s="5"/>
      <c r="J111" s="5"/>
      <c r="K111" s="5"/>
      <c r="L111" s="5"/>
      <c r="M111" s="5"/>
      <c r="N111" s="5"/>
      <c r="O111" s="5"/>
      <c r="P111" s="5"/>
      <c r="Q111" s="5"/>
      <c r="R111" s="5"/>
      <c r="S111" s="5"/>
      <c r="T111" s="5"/>
      <c r="U111" s="5"/>
      <c r="V111" s="5"/>
      <c r="W111" s="5"/>
      <c r="X111" s="5"/>
    </row>
    <row r="112" spans="1:24" x14ac:dyDescent="0.3">
      <c r="G112" s="5"/>
      <c r="H112" s="5"/>
      <c r="I112" s="5"/>
      <c r="J112" s="5"/>
      <c r="K112" s="5"/>
      <c r="L112" s="5"/>
      <c r="M112" s="5"/>
      <c r="N112" s="5"/>
      <c r="O112" s="5"/>
      <c r="P112" s="5"/>
      <c r="Q112" s="5"/>
      <c r="R112" s="5"/>
      <c r="S112" s="5"/>
      <c r="T112" s="5"/>
      <c r="U112" s="5"/>
      <c r="V112" s="5"/>
      <c r="W112" s="5"/>
      <c r="X112" s="5"/>
    </row>
    <row r="113" spans="7:24" x14ac:dyDescent="0.3">
      <c r="G113" s="5"/>
      <c r="H113" s="5"/>
      <c r="I113" s="5"/>
      <c r="J113" s="5"/>
      <c r="K113" s="5"/>
      <c r="L113" s="5"/>
      <c r="M113" s="5"/>
      <c r="N113" s="5"/>
      <c r="O113" s="5"/>
      <c r="P113" s="5"/>
      <c r="Q113" s="5"/>
      <c r="R113" s="5"/>
      <c r="S113" s="5"/>
      <c r="T113" s="5"/>
      <c r="U113" s="5"/>
      <c r="V113" s="5"/>
      <c r="W113" s="5"/>
      <c r="X113" s="5"/>
    </row>
    <row r="114" spans="7:24" x14ac:dyDescent="0.3">
      <c r="G114" s="5"/>
      <c r="H114" s="5"/>
      <c r="I114" s="5"/>
      <c r="J114" s="5"/>
      <c r="K114" s="5"/>
      <c r="L114" s="5"/>
      <c r="M114" s="5"/>
      <c r="N114" s="5"/>
      <c r="O114" s="5"/>
      <c r="P114" s="5"/>
      <c r="Q114" s="5"/>
      <c r="R114" s="5"/>
      <c r="S114" s="5"/>
      <c r="T114" s="5"/>
      <c r="U114" s="5"/>
      <c r="V114" s="5"/>
      <c r="W114" s="5"/>
      <c r="X114" s="5"/>
    </row>
    <row r="115" spans="7:24" x14ac:dyDescent="0.3">
      <c r="G115" s="5"/>
      <c r="H115" s="5"/>
      <c r="I115" s="5"/>
      <c r="J115" s="5"/>
      <c r="K115" s="5"/>
      <c r="L115" s="5"/>
      <c r="M115" s="5"/>
      <c r="N115" s="5"/>
      <c r="O115" s="5"/>
      <c r="P115" s="5"/>
      <c r="Q115" s="5"/>
      <c r="R115" s="5"/>
      <c r="S115" s="5"/>
      <c r="T115" s="5"/>
      <c r="U115" s="5"/>
      <c r="V115" s="5"/>
      <c r="W115" s="5"/>
      <c r="X115" s="5"/>
    </row>
    <row r="116" spans="7:24" x14ac:dyDescent="0.3">
      <c r="G116" s="5"/>
      <c r="H116" s="5"/>
      <c r="I116" s="5"/>
      <c r="J116" s="5"/>
      <c r="K116" s="5"/>
      <c r="L116" s="5"/>
      <c r="M116" s="5"/>
      <c r="N116" s="5"/>
      <c r="O116" s="5"/>
      <c r="P116" s="5"/>
      <c r="Q116" s="5"/>
      <c r="R116" s="5"/>
      <c r="S116" s="5"/>
      <c r="T116" s="5"/>
      <c r="U116" s="5"/>
      <c r="V116" s="5"/>
      <c r="W116" s="5"/>
      <c r="X116" s="5"/>
    </row>
    <row r="117" spans="7:24" x14ac:dyDescent="0.3">
      <c r="G117" s="5"/>
      <c r="H117" s="5"/>
      <c r="I117" s="5"/>
      <c r="J117" s="5"/>
      <c r="K117" s="5"/>
      <c r="L117" s="5"/>
      <c r="M117" s="5"/>
      <c r="N117" s="5"/>
      <c r="O117" s="5"/>
      <c r="P117" s="5"/>
      <c r="Q117" s="5"/>
      <c r="R117" s="5"/>
      <c r="S117" s="5"/>
      <c r="T117" s="5"/>
      <c r="U117" s="5"/>
      <c r="V117" s="5"/>
      <c r="W117" s="5"/>
      <c r="X117" s="5"/>
    </row>
    <row r="118" spans="7:24" x14ac:dyDescent="0.3">
      <c r="G118" s="5"/>
      <c r="H118" s="5"/>
      <c r="I118" s="5"/>
      <c r="J118" s="5"/>
      <c r="K118" s="5"/>
      <c r="L118" s="5"/>
      <c r="M118" s="5"/>
      <c r="N118" s="5"/>
      <c r="O118" s="5"/>
      <c r="P118" s="5"/>
      <c r="Q118" s="5"/>
      <c r="R118" s="5"/>
      <c r="S118" s="5"/>
      <c r="T118" s="5"/>
      <c r="U118" s="5"/>
      <c r="V118" s="5"/>
      <c r="W118" s="5"/>
      <c r="X118" s="5"/>
    </row>
    <row r="119" spans="7:24" x14ac:dyDescent="0.3">
      <c r="G119" s="5"/>
      <c r="H119" s="5"/>
      <c r="I119" s="5"/>
      <c r="J119" s="5"/>
      <c r="K119" s="5"/>
      <c r="L119" s="5"/>
      <c r="M119" s="5"/>
      <c r="N119" s="5"/>
      <c r="O119" s="5"/>
      <c r="P119" s="5"/>
      <c r="Q119" s="5"/>
      <c r="R119" s="5"/>
      <c r="S119" s="5"/>
      <c r="T119" s="5"/>
      <c r="U119" s="5"/>
      <c r="V119" s="5"/>
      <c r="W119" s="5"/>
      <c r="X119" s="5"/>
    </row>
    <row r="120" spans="7:24" x14ac:dyDescent="0.3">
      <c r="G120" s="5"/>
      <c r="H120" s="5"/>
      <c r="I120" s="5"/>
      <c r="J120" s="5"/>
      <c r="K120" s="5"/>
      <c r="L120" s="5"/>
      <c r="M120" s="5"/>
      <c r="N120" s="5"/>
      <c r="O120" s="5"/>
      <c r="P120" s="5"/>
      <c r="Q120" s="5"/>
      <c r="R120" s="5"/>
      <c r="S120" s="5"/>
      <c r="T120" s="5"/>
      <c r="U120" s="5"/>
      <c r="V120" s="5"/>
      <c r="W120" s="5"/>
      <c r="X120" s="5"/>
    </row>
    <row r="121" spans="7:24" x14ac:dyDescent="0.3">
      <c r="G121" s="5"/>
      <c r="H121" s="5"/>
      <c r="I121" s="5"/>
      <c r="J121" s="5"/>
      <c r="K121" s="5"/>
      <c r="L121" s="5"/>
      <c r="M121" s="5"/>
      <c r="N121" s="5"/>
      <c r="O121" s="5"/>
      <c r="P121" s="5"/>
      <c r="Q121" s="5"/>
      <c r="R121" s="5"/>
      <c r="S121" s="5"/>
      <c r="T121" s="5"/>
      <c r="U121" s="5"/>
      <c r="V121" s="5"/>
      <c r="W121" s="5"/>
      <c r="X121" s="5"/>
    </row>
    <row r="122" spans="7:24" x14ac:dyDescent="0.3">
      <c r="G122" s="5"/>
      <c r="H122" s="5"/>
      <c r="I122" s="5"/>
      <c r="J122" s="5"/>
      <c r="K122" s="5"/>
      <c r="L122" s="5"/>
      <c r="M122" s="5"/>
      <c r="N122" s="5"/>
      <c r="O122" s="5"/>
      <c r="P122" s="5"/>
      <c r="Q122" s="5"/>
      <c r="R122" s="5"/>
      <c r="S122" s="5"/>
      <c r="T122" s="5"/>
      <c r="U122" s="5"/>
      <c r="V122" s="5"/>
      <c r="W122" s="5"/>
      <c r="X122" s="5"/>
    </row>
    <row r="123" spans="7:24" x14ac:dyDescent="0.3">
      <c r="G123" s="5"/>
      <c r="H123" s="5"/>
      <c r="I123" s="5"/>
      <c r="J123" s="5"/>
      <c r="K123" s="5"/>
      <c r="L123" s="5"/>
      <c r="M123" s="5"/>
      <c r="N123" s="5"/>
      <c r="O123" s="5"/>
      <c r="P123" s="5"/>
      <c r="Q123" s="5"/>
      <c r="R123" s="5"/>
      <c r="S123" s="5"/>
      <c r="T123" s="5"/>
      <c r="U123" s="5"/>
      <c r="V123" s="5"/>
      <c r="W123" s="5"/>
      <c r="X123" s="5"/>
    </row>
    <row r="124" spans="7:24" x14ac:dyDescent="0.3">
      <c r="G124" s="5"/>
      <c r="H124" s="5"/>
      <c r="I124" s="5"/>
      <c r="J124" s="5"/>
      <c r="K124" s="5"/>
      <c r="L124" s="5"/>
      <c r="M124" s="5"/>
      <c r="N124" s="5"/>
      <c r="O124" s="5"/>
      <c r="P124" s="5"/>
      <c r="Q124" s="5"/>
      <c r="R124" s="5"/>
      <c r="S124" s="5"/>
      <c r="T124" s="5"/>
      <c r="U124" s="5"/>
      <c r="V124" s="5"/>
      <c r="W124" s="5"/>
      <c r="X124" s="5"/>
    </row>
    <row r="125" spans="7:24" x14ac:dyDescent="0.3">
      <c r="G125" s="5"/>
      <c r="H125" s="5"/>
      <c r="I125" s="5"/>
      <c r="J125" s="5"/>
      <c r="K125" s="5"/>
      <c r="L125" s="5"/>
      <c r="M125" s="5"/>
      <c r="N125" s="5"/>
      <c r="O125" s="5"/>
      <c r="P125" s="5"/>
      <c r="Q125" s="5"/>
      <c r="R125" s="5"/>
      <c r="S125" s="5"/>
      <c r="T125" s="5"/>
      <c r="U125" s="5"/>
      <c r="V125" s="5"/>
      <c r="W125" s="5"/>
      <c r="X125" s="5"/>
    </row>
    <row r="126" spans="7:24" x14ac:dyDescent="0.3">
      <c r="G126" s="5"/>
      <c r="H126" s="5"/>
      <c r="I126" s="5"/>
      <c r="J126" s="5"/>
      <c r="K126" s="5"/>
      <c r="L126" s="5"/>
      <c r="M126" s="5"/>
      <c r="N126" s="5"/>
      <c r="O126" s="5"/>
      <c r="P126" s="5"/>
      <c r="Q126" s="5"/>
      <c r="R126" s="5"/>
      <c r="S126" s="5"/>
      <c r="T126" s="5"/>
      <c r="U126" s="5"/>
      <c r="V126" s="5"/>
      <c r="W126" s="5"/>
      <c r="X126" s="5"/>
    </row>
    <row r="127" spans="7:24" x14ac:dyDescent="0.3">
      <c r="G127" s="5"/>
      <c r="H127" s="5"/>
      <c r="I127" s="5"/>
      <c r="J127" s="5"/>
      <c r="K127" s="5"/>
      <c r="L127" s="5"/>
      <c r="M127" s="5"/>
      <c r="N127" s="5"/>
      <c r="O127" s="5"/>
      <c r="P127" s="5"/>
      <c r="Q127" s="5"/>
      <c r="R127" s="5"/>
      <c r="S127" s="5"/>
      <c r="T127" s="5"/>
      <c r="U127" s="5"/>
      <c r="V127" s="5"/>
      <c r="W127" s="5"/>
      <c r="X127" s="5"/>
    </row>
    <row r="128" spans="7:24" x14ac:dyDescent="0.3">
      <c r="G128" s="5"/>
      <c r="H128" s="5"/>
      <c r="I128" s="5"/>
      <c r="J128" s="5"/>
      <c r="K128" s="5"/>
      <c r="L128" s="5"/>
      <c r="M128" s="5"/>
      <c r="N128" s="5"/>
      <c r="O128" s="5"/>
      <c r="P128" s="5"/>
      <c r="Q128" s="5"/>
      <c r="R128" s="5"/>
      <c r="S128" s="5"/>
      <c r="T128" s="5"/>
      <c r="U128" s="5"/>
      <c r="V128" s="5"/>
      <c r="W128" s="5"/>
      <c r="X128" s="5"/>
    </row>
    <row r="129" spans="7:24" x14ac:dyDescent="0.3">
      <c r="G129" s="5"/>
      <c r="H129" s="5"/>
      <c r="I129" s="5"/>
      <c r="J129" s="5"/>
      <c r="K129" s="5"/>
      <c r="L129" s="5"/>
      <c r="M129" s="5"/>
      <c r="N129" s="5"/>
      <c r="O129" s="5"/>
      <c r="P129" s="5"/>
      <c r="Q129" s="5"/>
      <c r="R129" s="5"/>
      <c r="S129" s="5"/>
      <c r="T129" s="5"/>
      <c r="U129" s="5"/>
      <c r="V129" s="5"/>
      <c r="W129" s="5"/>
      <c r="X129" s="5"/>
    </row>
    <row r="130" spans="7:24" x14ac:dyDescent="0.3">
      <c r="G130" s="5"/>
      <c r="H130" s="5"/>
      <c r="I130" s="5"/>
      <c r="J130" s="5"/>
      <c r="K130" s="5"/>
      <c r="L130" s="5"/>
      <c r="M130" s="5"/>
      <c r="N130" s="5"/>
      <c r="O130" s="5"/>
      <c r="P130" s="5"/>
      <c r="Q130" s="5"/>
      <c r="R130" s="5"/>
      <c r="S130" s="5"/>
      <c r="T130" s="5"/>
      <c r="U130" s="5"/>
      <c r="V130" s="5"/>
      <c r="W130" s="5"/>
      <c r="X130" s="5"/>
    </row>
  </sheetData>
  <dataConsolidate topLabels="1" link="1">
    <dataRefs count="1">
      <dataRef ref="A107:B179" sheet="Datenbank_WING"/>
    </dataRefs>
  </dataConsolidate>
  <mergeCells count="20">
    <mergeCell ref="A1:U1"/>
    <mergeCell ref="A2:U2"/>
    <mergeCell ref="A3:U3"/>
    <mergeCell ref="C7:D7"/>
    <mergeCell ref="E7:F7"/>
    <mergeCell ref="G7:H7"/>
    <mergeCell ref="I7:J7"/>
    <mergeCell ref="K7:L7"/>
    <mergeCell ref="M7:N7"/>
    <mergeCell ref="O7:P7"/>
    <mergeCell ref="Q7:R7"/>
    <mergeCell ref="C6:N6"/>
    <mergeCell ref="A67:U71"/>
    <mergeCell ref="B24:G26"/>
    <mergeCell ref="S7:T7"/>
    <mergeCell ref="H24:T26"/>
    <mergeCell ref="I64:N64"/>
    <mergeCell ref="I65:N65"/>
    <mergeCell ref="O64:S64"/>
    <mergeCell ref="I63:S63"/>
  </mergeCells>
  <conditionalFormatting sqref="E30:F30">
    <cfRule type="cellIs" dxfId="16" priority="4" operator="equal">
      <formula>"X/X"</formula>
    </cfRule>
  </conditionalFormatting>
  <conditionalFormatting sqref="E59">
    <cfRule type="cellIs" dxfId="15" priority="1" operator="greaterThan">
      <formula>180</formula>
    </cfRule>
    <cfRule type="cellIs" dxfId="14" priority="2" operator="equal">
      <formula>180</formula>
    </cfRule>
    <cfRule type="cellIs" dxfId="13" priority="3" operator="lessThan">
      <formula>180</formula>
    </cfRule>
  </conditionalFormatting>
  <hyperlinks>
    <hyperlink ref="D64" r:id="rId1"/>
    <hyperlink ref="D65" r:id="rId2"/>
  </hyperlinks>
  <pageMargins left="0.7" right="0.7" top="0.75" bottom="0.75" header="0.3" footer="0.3"/>
  <pageSetup paperSize="9" orientation="portrait" verticalDpi="0" r:id="rId3"/>
  <drawing r:id="rId4"/>
  <legacyDrawing r:id="rId5"/>
  <extLst>
    <ext xmlns:x14="http://schemas.microsoft.com/office/spreadsheetml/2009/9/main" uri="{CCE6A557-97BC-4b89-ADB6-D9C93CAAB3DF}">
      <x14:dataValidations xmlns:xm="http://schemas.microsoft.com/office/excel/2006/main" count="6">
        <x14:dataValidation type="list" allowBlank="1" showInputMessage="1">
          <x14:formula1>
            <xm:f>Datenbank_WING!$A$3</xm:f>
          </x14:formula1>
          <xm:sqref>E19 S19 G19 I19 K19 O19 Q19 M19</xm:sqref>
        </x14:dataValidation>
        <x14:dataValidation type="list" allowBlank="1" showInputMessage="1">
          <x14:formula1>
            <xm:f>Datenbank_WING!$A$2</xm:f>
          </x14:formula1>
          <xm:sqref>S18 Q18 O18 K18 I18 G18 E18 M18</xm:sqref>
        </x14:dataValidation>
        <x14:dataValidation type="list" allowBlank="1" showInputMessage="1">
          <x14:formula1>
            <xm:f>Datenbank_WING!$A$4</xm:f>
          </x14:formula1>
          <xm:sqref>E20 Q20 O20 K20 I20 G20 S20 M20</xm:sqref>
        </x14:dataValidation>
        <x14:dataValidation type="list" allowBlank="1" showInputMessage="1">
          <x14:formula1>
            <xm:f>Datenbank_WING!$D$3:$D$74</xm:f>
          </x14:formula1>
          <xm:sqref>E12:E17 Q12:Q17 O12:O17 K12:K17 I12:I17 G12:G17 S12:S17 M12:M17</xm:sqref>
        </x14:dataValidation>
        <x14:dataValidation type="list" allowBlank="1" showInputMessage="1" showErrorMessage="1">
          <x14:formula1>
            <xm:f>Datenbank_WING!$D$3:$D$74</xm:f>
          </x14:formula1>
          <xm:sqref>Q9:Q11 C9:C17 O9:O11 K9:K11 I9:I11 G9:G11 S9:S11 E9:E11 M9:M11</xm:sqref>
        </x14:dataValidation>
        <x14:dataValidation type="list" allowBlank="1" showInputMessage="1" showErrorMessage="1">
          <x14:formula1>
            <xm:f>Datenbank_WING!A2</xm:f>
          </x14:formula1>
          <xm:sqref>C18:C20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A595"/>
  </sheetPr>
  <dimension ref="A1:X79"/>
  <sheetViews>
    <sheetView zoomScale="25" zoomScaleNormal="25" workbookViewId="0">
      <selection sqref="A1:U1"/>
    </sheetView>
  </sheetViews>
  <sheetFormatPr baseColWidth="10" defaultColWidth="11.44140625" defaultRowHeight="14.4" x14ac:dyDescent="0.3"/>
  <cols>
    <col min="1" max="1" width="6" style="1" customWidth="1"/>
    <col min="2" max="3" width="35.6640625" style="1" customWidth="1"/>
    <col min="4" max="4" width="76.44140625" style="1" bestFit="1" customWidth="1"/>
    <col min="5" max="5" width="39.44140625" style="1" bestFit="1" customWidth="1"/>
    <col min="6" max="16" width="35.6640625" style="1" customWidth="1"/>
    <col min="17" max="17" width="56.6640625" style="1" bestFit="1" customWidth="1"/>
    <col min="18" max="18" width="42" style="1" bestFit="1" customWidth="1"/>
    <col min="19" max="20" width="42" style="1" customWidth="1"/>
    <col min="21" max="21" width="35.6640625" style="1" customWidth="1"/>
    <col min="22" max="16384" width="11.44140625" style="1"/>
  </cols>
  <sheetData>
    <row r="1" spans="1:21" ht="46.2" x14ac:dyDescent="0.85">
      <c r="A1" s="137" t="s">
        <v>10</v>
      </c>
      <c r="B1" s="138"/>
      <c r="C1" s="138"/>
      <c r="D1" s="138"/>
      <c r="E1" s="138"/>
      <c r="F1" s="138"/>
      <c r="G1" s="138"/>
      <c r="H1" s="138"/>
      <c r="I1" s="138"/>
      <c r="J1" s="138"/>
      <c r="K1" s="138"/>
      <c r="L1" s="138"/>
      <c r="M1" s="138"/>
      <c r="N1" s="138"/>
      <c r="O1" s="138"/>
      <c r="P1" s="138"/>
      <c r="Q1" s="138"/>
      <c r="R1" s="138"/>
      <c r="S1" s="138"/>
      <c r="T1" s="138"/>
      <c r="U1" s="139"/>
    </row>
    <row r="2" spans="1:21" ht="36.6" x14ac:dyDescent="0.7">
      <c r="A2" s="140" t="s">
        <v>166</v>
      </c>
      <c r="B2" s="141"/>
      <c r="C2" s="141"/>
      <c r="D2" s="141"/>
      <c r="E2" s="141"/>
      <c r="F2" s="141"/>
      <c r="G2" s="141"/>
      <c r="H2" s="141"/>
      <c r="I2" s="141"/>
      <c r="J2" s="141"/>
      <c r="K2" s="141"/>
      <c r="L2" s="141"/>
      <c r="M2" s="141"/>
      <c r="N2" s="141"/>
      <c r="O2" s="141"/>
      <c r="P2" s="141"/>
      <c r="Q2" s="141"/>
      <c r="R2" s="141"/>
      <c r="S2" s="141"/>
      <c r="T2" s="141"/>
      <c r="U2" s="142"/>
    </row>
    <row r="3" spans="1:21" ht="18" x14ac:dyDescent="0.35">
      <c r="A3" s="143"/>
      <c r="B3" s="144"/>
      <c r="C3" s="144"/>
      <c r="D3" s="144"/>
      <c r="E3" s="144"/>
      <c r="F3" s="144"/>
      <c r="G3" s="144"/>
      <c r="H3" s="144"/>
      <c r="I3" s="144"/>
      <c r="J3" s="144"/>
      <c r="K3" s="144"/>
      <c r="L3" s="144"/>
      <c r="M3" s="144"/>
      <c r="N3" s="144"/>
      <c r="O3" s="144"/>
      <c r="P3" s="144"/>
      <c r="Q3" s="144"/>
      <c r="R3" s="144"/>
      <c r="S3" s="144"/>
      <c r="T3" s="144"/>
      <c r="U3" s="145"/>
    </row>
    <row r="4" spans="1:21" ht="18" x14ac:dyDescent="0.35">
      <c r="A4" s="31"/>
      <c r="B4" s="27"/>
      <c r="C4" s="27"/>
      <c r="D4" s="27"/>
      <c r="E4" s="27"/>
      <c r="F4" s="27"/>
      <c r="G4" s="27"/>
      <c r="H4" s="27"/>
      <c r="I4" s="27"/>
      <c r="J4" s="27"/>
      <c r="K4" s="27"/>
      <c r="L4" s="27"/>
      <c r="M4" s="27"/>
      <c r="N4" s="27"/>
      <c r="O4" s="27"/>
      <c r="P4" s="27"/>
      <c r="Q4" s="27"/>
      <c r="R4" s="27"/>
      <c r="S4" s="27"/>
      <c r="T4" s="27"/>
      <c r="U4" s="32"/>
    </row>
    <row r="5" spans="1:21" ht="18" x14ac:dyDescent="0.35">
      <c r="A5" s="31"/>
      <c r="B5" s="27"/>
      <c r="C5" s="27"/>
      <c r="D5" s="27"/>
      <c r="E5" s="27"/>
      <c r="F5" s="27"/>
      <c r="G5" s="27"/>
      <c r="H5" s="27"/>
      <c r="I5" s="27"/>
      <c r="J5" s="27"/>
      <c r="K5" s="27"/>
      <c r="L5" s="27"/>
      <c r="M5" s="27"/>
      <c r="N5" s="27"/>
      <c r="O5" s="27"/>
      <c r="P5" s="27"/>
      <c r="Q5" s="27"/>
      <c r="R5" s="27"/>
      <c r="S5" s="27"/>
      <c r="T5" s="27"/>
      <c r="U5" s="32"/>
    </row>
    <row r="6" spans="1:21" ht="31.8" thickBot="1" x14ac:dyDescent="0.65">
      <c r="A6" s="31"/>
      <c r="B6" s="27"/>
      <c r="C6" s="151" t="s">
        <v>148</v>
      </c>
      <c r="D6" s="152"/>
      <c r="E6" s="152"/>
      <c r="F6" s="152"/>
      <c r="G6" s="152"/>
      <c r="H6" s="152"/>
      <c r="I6" s="152"/>
      <c r="J6" s="152"/>
      <c r="K6" s="152"/>
      <c r="L6" s="152"/>
      <c r="M6" s="152"/>
      <c r="N6" s="153"/>
      <c r="O6" s="94"/>
      <c r="P6" s="95"/>
      <c r="Q6" s="95"/>
      <c r="R6" s="95"/>
      <c r="S6" s="95"/>
      <c r="T6" s="95"/>
      <c r="U6" s="32"/>
    </row>
    <row r="7" spans="1:21" ht="16.2" thickBot="1" x14ac:dyDescent="0.35">
      <c r="A7" s="33"/>
      <c r="B7" s="80"/>
      <c r="C7" s="154" t="s">
        <v>30</v>
      </c>
      <c r="D7" s="155"/>
      <c r="E7" s="156" t="s">
        <v>31</v>
      </c>
      <c r="F7" s="155"/>
      <c r="G7" s="156" t="s">
        <v>32</v>
      </c>
      <c r="H7" s="155"/>
      <c r="I7" s="156" t="s">
        <v>33</v>
      </c>
      <c r="J7" s="155"/>
      <c r="K7" s="156" t="s">
        <v>34</v>
      </c>
      <c r="L7" s="155"/>
      <c r="M7" s="156" t="s">
        <v>35</v>
      </c>
      <c r="N7" s="157"/>
      <c r="O7" s="158" t="s">
        <v>36</v>
      </c>
      <c r="P7" s="159"/>
      <c r="Q7" s="159" t="s">
        <v>37</v>
      </c>
      <c r="R7" s="162"/>
      <c r="S7" s="160" t="s">
        <v>147</v>
      </c>
      <c r="T7" s="161"/>
      <c r="U7" s="34"/>
    </row>
    <row r="8" spans="1:21" ht="15.6" x14ac:dyDescent="0.3">
      <c r="A8" s="33"/>
      <c r="B8" s="18"/>
      <c r="C8" s="11" t="s">
        <v>28</v>
      </c>
      <c r="D8" s="12" t="s">
        <v>29</v>
      </c>
      <c r="E8" s="11" t="s">
        <v>28</v>
      </c>
      <c r="F8" s="12" t="s">
        <v>29</v>
      </c>
      <c r="G8" s="11" t="s">
        <v>28</v>
      </c>
      <c r="H8" s="12" t="s">
        <v>29</v>
      </c>
      <c r="I8" s="11" t="s">
        <v>28</v>
      </c>
      <c r="J8" s="12" t="s">
        <v>29</v>
      </c>
      <c r="K8" s="11" t="s">
        <v>28</v>
      </c>
      <c r="L8" s="12" t="s">
        <v>29</v>
      </c>
      <c r="M8" s="11" t="s">
        <v>28</v>
      </c>
      <c r="N8" s="12" t="s">
        <v>29</v>
      </c>
      <c r="O8" s="28" t="s">
        <v>28</v>
      </c>
      <c r="P8" s="29" t="s">
        <v>29</v>
      </c>
      <c r="Q8" s="28" t="s">
        <v>28</v>
      </c>
      <c r="R8" s="29" t="s">
        <v>29</v>
      </c>
      <c r="S8" s="28" t="s">
        <v>28</v>
      </c>
      <c r="T8" s="96" t="s">
        <v>29</v>
      </c>
      <c r="U8" s="34"/>
    </row>
    <row r="9" spans="1:21" ht="49.5" customHeight="1" x14ac:dyDescent="0.3">
      <c r="A9" s="35"/>
      <c r="B9" s="19" t="s">
        <v>6</v>
      </c>
      <c r="C9" s="63"/>
      <c r="D9" s="62"/>
      <c r="E9" s="63"/>
      <c r="F9" s="62"/>
      <c r="G9" s="63"/>
      <c r="H9" s="62"/>
      <c r="I9" s="63"/>
      <c r="J9" s="62"/>
      <c r="K9" s="63"/>
      <c r="L9" s="62"/>
      <c r="M9" s="63"/>
      <c r="N9" s="62"/>
      <c r="O9" s="63"/>
      <c r="P9" s="62"/>
      <c r="Q9" s="63"/>
      <c r="R9" s="62"/>
      <c r="S9" s="63"/>
      <c r="T9" s="97"/>
      <c r="U9" s="34"/>
    </row>
    <row r="10" spans="1:21" ht="15.6" x14ac:dyDescent="0.3">
      <c r="A10" s="35"/>
      <c r="B10" s="19" t="s">
        <v>7</v>
      </c>
      <c r="C10" s="63"/>
      <c r="D10" s="62"/>
      <c r="E10" s="63"/>
      <c r="F10" s="62"/>
      <c r="G10" s="63"/>
      <c r="H10" s="62"/>
      <c r="I10" s="63"/>
      <c r="J10" s="62"/>
      <c r="K10" s="63"/>
      <c r="L10" s="62"/>
      <c r="M10" s="63"/>
      <c r="N10" s="62"/>
      <c r="O10" s="63"/>
      <c r="P10" s="62"/>
      <c r="Q10" s="63"/>
      <c r="R10" s="62"/>
      <c r="S10" s="63"/>
      <c r="T10" s="97"/>
      <c r="U10" s="34"/>
    </row>
    <row r="11" spans="1:21" ht="58.5" customHeight="1" x14ac:dyDescent="0.3">
      <c r="A11" s="35"/>
      <c r="B11" s="19" t="s">
        <v>8</v>
      </c>
      <c r="C11" s="63"/>
      <c r="D11" s="62"/>
      <c r="E11" s="63"/>
      <c r="F11" s="62"/>
      <c r="G11" s="63"/>
      <c r="H11" s="62"/>
      <c r="I11" s="63"/>
      <c r="J11" s="62"/>
      <c r="K11" s="63"/>
      <c r="L11" s="62"/>
      <c r="M11" s="63"/>
      <c r="N11" s="62"/>
      <c r="O11" s="63"/>
      <c r="P11" s="62"/>
      <c r="Q11" s="63"/>
      <c r="R11" s="62"/>
      <c r="S11" s="63"/>
      <c r="T11" s="97"/>
      <c r="U11" s="34"/>
    </row>
    <row r="12" spans="1:21" ht="15.6" x14ac:dyDescent="0.3">
      <c r="A12" s="35"/>
      <c r="B12" s="19" t="s">
        <v>25</v>
      </c>
      <c r="C12" s="63"/>
      <c r="D12" s="62"/>
      <c r="E12" s="63"/>
      <c r="F12" s="62"/>
      <c r="G12" s="63"/>
      <c r="H12" s="62"/>
      <c r="I12" s="63"/>
      <c r="J12" s="62"/>
      <c r="K12" s="63"/>
      <c r="L12" s="62"/>
      <c r="M12" s="63"/>
      <c r="N12" s="62"/>
      <c r="O12" s="63"/>
      <c r="P12" s="62"/>
      <c r="Q12" s="63"/>
      <c r="R12" s="62"/>
      <c r="S12" s="63"/>
      <c r="T12" s="97"/>
      <c r="U12" s="34"/>
    </row>
    <row r="13" spans="1:21" ht="51.75" customHeight="1" x14ac:dyDescent="0.3">
      <c r="A13" s="35"/>
      <c r="B13" s="20" t="s">
        <v>26</v>
      </c>
      <c r="C13" s="63"/>
      <c r="D13" s="62"/>
      <c r="E13" s="63"/>
      <c r="F13" s="62"/>
      <c r="G13" s="63"/>
      <c r="H13" s="62"/>
      <c r="I13" s="63"/>
      <c r="J13" s="62"/>
      <c r="K13" s="63"/>
      <c r="L13" s="62"/>
      <c r="M13" s="63"/>
      <c r="N13" s="62"/>
      <c r="O13" s="63"/>
      <c r="P13" s="62"/>
      <c r="Q13" s="63"/>
      <c r="R13" s="62"/>
      <c r="S13" s="63"/>
      <c r="T13" s="97"/>
      <c r="U13" s="34"/>
    </row>
    <row r="14" spans="1:21" ht="15.6" x14ac:dyDescent="0.3">
      <c r="A14" s="35"/>
      <c r="B14" s="20" t="s">
        <v>27</v>
      </c>
      <c r="C14" s="63"/>
      <c r="D14" s="62"/>
      <c r="E14" s="63"/>
      <c r="F14" s="62"/>
      <c r="G14" s="63"/>
      <c r="H14" s="62"/>
      <c r="I14" s="63"/>
      <c r="J14" s="62"/>
      <c r="K14" s="63"/>
      <c r="L14" s="62"/>
      <c r="M14" s="63"/>
      <c r="N14" s="62"/>
      <c r="O14" s="63"/>
      <c r="P14" s="62"/>
      <c r="Q14" s="63"/>
      <c r="R14" s="62"/>
      <c r="S14" s="63"/>
      <c r="T14" s="97"/>
      <c r="U14" s="34"/>
    </row>
    <row r="15" spans="1:21" ht="15.6" x14ac:dyDescent="0.3">
      <c r="A15" s="35"/>
      <c r="B15" s="20" t="s">
        <v>143</v>
      </c>
      <c r="C15" s="63"/>
      <c r="D15" s="62"/>
      <c r="E15" s="63"/>
      <c r="F15" s="62"/>
      <c r="G15" s="63"/>
      <c r="H15" s="62"/>
      <c r="I15" s="63"/>
      <c r="J15" s="62"/>
      <c r="K15" s="63"/>
      <c r="L15" s="62"/>
      <c r="M15" s="63"/>
      <c r="N15" s="62"/>
      <c r="O15" s="63"/>
      <c r="P15" s="62"/>
      <c r="Q15" s="63"/>
      <c r="R15" s="62"/>
      <c r="S15" s="63"/>
      <c r="T15" s="62"/>
      <c r="U15" s="34"/>
    </row>
    <row r="16" spans="1:21" ht="15.6" x14ac:dyDescent="0.3">
      <c r="A16" s="35"/>
      <c r="B16" s="20" t="s">
        <v>144</v>
      </c>
      <c r="C16" s="63"/>
      <c r="D16" s="62"/>
      <c r="E16" s="63"/>
      <c r="F16" s="62"/>
      <c r="G16" s="63"/>
      <c r="H16" s="62"/>
      <c r="I16" s="63"/>
      <c r="J16" s="62"/>
      <c r="K16" s="63"/>
      <c r="L16" s="62"/>
      <c r="M16" s="63"/>
      <c r="N16" s="62"/>
      <c r="O16" s="63"/>
      <c r="P16" s="62"/>
      <c r="Q16" s="63"/>
      <c r="R16" s="62"/>
      <c r="S16" s="63"/>
      <c r="T16" s="62"/>
      <c r="U16" s="34"/>
    </row>
    <row r="17" spans="1:21" ht="15.6" x14ac:dyDescent="0.3">
      <c r="A17" s="35"/>
      <c r="B17" s="20" t="s">
        <v>145</v>
      </c>
      <c r="C17" s="63"/>
      <c r="D17" s="62"/>
      <c r="E17" s="63"/>
      <c r="F17" s="62"/>
      <c r="G17" s="63"/>
      <c r="H17" s="62"/>
      <c r="I17" s="63"/>
      <c r="J17" s="62"/>
      <c r="K17" s="63"/>
      <c r="L17" s="62"/>
      <c r="M17" s="63"/>
      <c r="N17" s="62"/>
      <c r="O17" s="63"/>
      <c r="P17" s="62"/>
      <c r="Q17" s="63"/>
      <c r="R17" s="62"/>
      <c r="S17" s="63"/>
      <c r="T17" s="62"/>
      <c r="U17" s="34"/>
    </row>
    <row r="18" spans="1:21" ht="26.25" customHeight="1" x14ac:dyDescent="0.3">
      <c r="A18" s="35"/>
      <c r="B18" s="20" t="s">
        <v>9</v>
      </c>
      <c r="C18" s="64"/>
      <c r="D18" s="62"/>
      <c r="E18" s="64"/>
      <c r="F18" s="62"/>
      <c r="G18" s="64"/>
      <c r="H18" s="62"/>
      <c r="I18" s="64"/>
      <c r="J18" s="62"/>
      <c r="K18" s="64"/>
      <c r="L18" s="62"/>
      <c r="M18" s="64"/>
      <c r="N18" s="62"/>
      <c r="O18" s="64"/>
      <c r="P18" s="62"/>
      <c r="Q18" s="64"/>
      <c r="R18" s="62"/>
      <c r="S18" s="64"/>
      <c r="T18" s="97"/>
      <c r="U18" s="34"/>
    </row>
    <row r="19" spans="1:21" ht="15.6" x14ac:dyDescent="0.3">
      <c r="A19" s="72"/>
      <c r="B19" s="20" t="s">
        <v>11</v>
      </c>
      <c r="C19" s="65"/>
      <c r="D19" s="62"/>
      <c r="E19" s="65"/>
      <c r="F19" s="62"/>
      <c r="G19" s="65"/>
      <c r="H19" s="67"/>
      <c r="I19" s="65"/>
      <c r="J19" s="62"/>
      <c r="K19" s="65"/>
      <c r="L19" s="62"/>
      <c r="M19" s="65"/>
      <c r="N19" s="62"/>
      <c r="O19" s="65"/>
      <c r="P19" s="62"/>
      <c r="Q19" s="65"/>
      <c r="R19" s="62"/>
      <c r="S19" s="65"/>
      <c r="T19" s="97"/>
      <c r="U19" s="34"/>
    </row>
    <row r="20" spans="1:21" ht="15.6" x14ac:dyDescent="0.3">
      <c r="A20" s="33"/>
      <c r="B20" s="20" t="s">
        <v>12</v>
      </c>
      <c r="C20" s="64"/>
      <c r="D20" s="62"/>
      <c r="E20" s="64"/>
      <c r="F20" s="69"/>
      <c r="G20" s="64"/>
      <c r="H20" s="62"/>
      <c r="I20" s="64"/>
      <c r="J20" s="62"/>
      <c r="K20" s="64"/>
      <c r="L20" s="62"/>
      <c r="M20" s="64"/>
      <c r="N20" s="62"/>
      <c r="O20" s="64"/>
      <c r="P20" s="62"/>
      <c r="Q20" s="64"/>
      <c r="R20" s="75"/>
      <c r="S20" s="64"/>
      <c r="T20" s="98"/>
      <c r="U20" s="34"/>
    </row>
    <row r="21" spans="1:21" ht="16.2" thickBot="1" x14ac:dyDescent="0.35">
      <c r="A21" s="33"/>
      <c r="B21" s="21" t="s">
        <v>22</v>
      </c>
      <c r="C21" s="16">
        <f>SUM(IF(ISBLANK(C9),0,MIN(D9,IF(OR(C9="Einführung in die Programmierung
",C9="Einführung in die Ökonometrie
",C9="Einführung in das Privatrecht
"),5,IF(C9="Verfassungs- und Verwaltungsrecht
",6,IF(OR(C9="Grundlagen BWL I
",C9="Mathematik I
",C9="Mathematik II
",C9="Mathematik III
",C9="Allgemeine und Anorganische Chemie
",C9="Anorganisch-Chemisches Praktikum
"),7,IF(OR(C9="Grundlagen BWL II
",C9="Maschinenkonstruktionslehre
"),8,IF(OR(C9="Einführung in die Statistik
",C9="Einführung in die Volkswirtschaftslehre
",C9="Grundlagen der Informatik
"),10,IF(C9="Experimentalphysik
",14,9)))))))),IF(ISBLANK(C10),0,MIN(D10,IF(OR(C10="Einführung in die Programmierung
",C10="Einführung in die Ökonometrie
",C10="Einführung in das Privatrecht
"),5,IF(C10="Verfassungs- und Verwaltungsrecht
",6,IF(OR(C10="Grundlagen BWL I
",C10="Mathematik I
",C10="Mathematik II
",C10="Mathematik III
",C10="Allgemeine und Anorganische Chemie
",C10="Anorganisch-Chemisches Praktikum
"),7,IF(OR(C10="Grundlagen BWL II
",C10="Maschinenkonstruktionslehre
"),8,IF(OR(C10="Einführung in die Statistik
",C10="Einführung in die Volkswirtschaftslehre
",C10="Grundlagen der Informatik
"),10,IF(C10="Experimentalphysik
",14,9)))))))),IF(ISBLANK(C11),0,MIN(D11,IF(OR(C11="Einführung in die Programmierung
",C11="Einführung in die Ökonometrie
",C11="Einführung in das Privatrecht
"),5,IF(C11="Verfassungs- und Verwaltungsrecht
",6,IF(OR(C11="Grundlagen BWL I
",C11="Mathematik I
",C11="Mathematik II
",C11="Mathematik III
",C11="Allgemeine und Anorganische Chemie
",C11="Anorganisch-Chemisches Praktikum
"),7,IF(OR(C11="Grundlagen BWL II
",C11="Maschinenkonstruktionslehre
"),8,IF(OR(C11="Einführung in die Statistik
",C11="Einführung in die Volkswirtschaftslehre
",C11="Grundlagen der Informatik
"),10,IF(C11="Experimentalphysik
",14,9)))))))),IF(ISBLANK(C12),0,MIN(D12,IF(OR(C12="Einführung in die Programmierung
",C12="Einführung in die Ökonometrie
",C12="Einführung in das Privatrecht
"),5,IF(C12="Verfassungs- und Verwaltungsrecht
",6,IF(OR(C12="Grundlagen BWL I
",C12="Mathematik I
",C12="Mathematik II
",C12="Mathematik III
",C12="Allgemeine und Anorganische Chemie
",C12="Anorganisch-Chemisches Praktikum
"),7,IF(OR(C12="Grundlagen BWL II
",C12="Maschinenkonstruktionslehre
"),8,IF(OR(C12="Einführung in die Statistik
",C12="Einführung in die Volkswirtschaftslehre
",C12="Grundlagen der Informatik
"),10,IF(C12="Experimentalphysik
",14,9)))))))),IF(ISBLANK(C13),0,MIN(D13,IF(OR(C13="Einführung in die Programmierung
",C13="Einführung in die Ökonometrie
",C13="Einführung in das Privatrecht
"),5,IF(C13="Verfassungs- und Verwaltungsrecht
",6,IF(OR(C13="Grundlagen BWL I
",C13="Mathematik I
",C13="Mathematik II
",C13="Mathematik III
",C13="Allgemeine und Anorganische Chemie
",C13="Anorganisch-Chemisches Praktikum
"),7,IF(OR(C13="Grundlagen BWL II
",C13="Maschinenkonstruktionslehre
"),8,IF(OR(C13="Einführung in die Statistik
",C13="Einführung in die Volkswirtschaftslehre
",C13="Grundlagen der Informatik
"),10,IF(C13="Experimentalphysik
",14,9)))))))),IF(ISBLANK(C14),0,MIN(D14,IF(OR(C14="Einführung in die Programmierung
",C14="Einführung in die Ökonometrie
",C14="Einführung in das Privatrecht
"),5,IF(C14="Verfassungs- und Verwaltungsrecht
",6,IF(OR(C14="Grundlagen BWL I
",C14="Mathematik I
",C14="Mathematik II
",C14="Mathematik III
",C14="Allgemeine und Anorganische Chemie
",C14="Anorganisch-Chemisches Praktikum
"),7,IF(OR(C14="Grundlagen BWL II
",C14="Maschinenkonstruktionslehre
"),8,IF(OR(C14="Einführung in die Statistik
",C14="Einführung in die Volkswirtschaftslehre
",C14="Grundlagen der Informatik
"),10,IF(C14="Experimentalphysik
",14,9)))))))),IF(ISBLANK(C15),0,MIN(D15,IF(OR(C15="Einführung in die Programmierung
",C15="Einführung in die Ökonometrie
",C15="Einführung in das Privatrecht
"),5,IF(C15="Verfassungs- und Verwaltungsrecht
",6,IF(OR(C15="Grundlagen BWL I
",C15="Mathematik I
",C15="Mathematik II
",C15="Mathematik III
",C15="Allgemeine und Anorganische Chemie
",C15="Anorganisch-Chemisches Praktikum
"),7,IF(OR(C15="Grundlagen BWL II
",C15="Maschinenkonstruktionslehre
"),8,IF(OR(C15="Einführung in die Statistik
",C15="Einführung in die Volkswirtschaftslehre
",C15="Grundlagen der Informatik
"),10,IF(C15="Experimentalphysik
",14,9)))))))),IF(ISBLANK(C16),0,MIN(D16,IF(OR(C16="Einführung in die Programmierung
",C16="Einführung in die Ökonometrie
",C16="Einführung in das Privatrecht
"),5,IF(C16="Verfassungs- und Verwaltungsrecht
",6,IF(OR(C16="Grundlagen BWL I
",C16="Mathematik I
",C16="Mathematik II
",C16="Mathematik III
",C16="Allgemeine und Anorganische Chemie
",C16="Anorganisch-Chemisches Praktikum
"),7,IF(OR(C16="Grundlagen BWL II
",C16="Maschinenkonstruktionslehre
"),8,IF(OR(C16="Einführung in die Statistik
",C16="Einführung in die Volkswirtschaftslehre
",C16="Grundlagen der Informatik
"),10,IF(C16="Experimentalphysik
",14,9)))))))),IF(ISBLANK(C17),0,MIN(D17,IF(OR(C17="Einführung in die Programmierung
",C17="Einführung in die Ökonometrie
",C17="Einführung in das Privatrecht
"),5,IF(C7="Verfassungs- und Verwaltungsrecht
",6,IF(OR(C17="Grundlagen BWL I
",C17="Mathematik I
",C17="Mathematik II
",C17="Mathematik III
",C17="Allgemeine und Anorganische Chemie
",C17="Anorganisch-Chemisches Praktikum
"),7,IF(OR(C17="Grundlagen BWL II
",C17="Maschinenkonstruktionslehre
"),8,IF(OR(C17="Einführung in die Statistik
",C17="Einführung in die Volkswirtschaftslehre
",C17="Grundlagen der Informatik
"),10,IF(C17="Experimentalphysik
",14,9)))))))),IF(ISBLANK(C18),0,3),IF(ISBLANK(C19),0,10),IF(ISBLANK(C20),0,12))</f>
        <v>0</v>
      </c>
      <c r="D21" s="71"/>
      <c r="E21" s="73">
        <f>SUM(IF(ISBLANK(E9),0,MIN(F9,IF(OR(E9="Einführung in die Programmierung
",E9="Einführung in die Ökonometrie
",E9="Einführung in das Privatrecht
"),5,IF(E9="Verfassungs- und Verwaltungsrecht
",6,IF(OR(E9="Grundlagen BWL I
",E9="Mathematik I
",E9="Mathematik II
",E9="Mathematik III
",E9="Allgemeine und Anorganische Chemie
",E9="Anorganisch-Chemisches Praktikum
"),7,IF(OR(E9="Grundlagen BWL II
",E9="Maschinenkonstruktionslehre
"),8,IF(OR(E9="Einführung in die Statistik
",E9="Einführung in die Volkswirtschaftslehre
",E9="Grundlagen der Informatik
"),10,IF(E9="Experimentalphysik
",14,9)))))))),IF(ISBLANK(E10),0,MIN(F10,IF(OR(E10="Einführung in die Programmierung
",E10="Einführung in die Ökonometrie
",E10="Einführung in das Privatrecht
"),5,IF(E10="Verfassungs- und Verwaltungsrecht
",6,IF(OR(E10="Grundlagen BWL I
",E10="Mathematik I
",E10="Mathematik II
",E10="Mathematik III
",E10="Allgemeine und Anorganische Chemie
",E10="Anorganisch-Chemisches Praktikum
"),7,IF(OR(E10="Grundlagen BWL II
",E10="Maschinenkonstruktionslehre
"),8,IF(OR(E10="Einführung in die Statistik
",E10="Einführung in die Volkswirtschaftslehre
",E10="Grundlagen der Informatik
"),10,IF(E10="Experimentalphysik
",14,9)))))))),IF(ISBLANK(E11),0,MIN(F11,IF(OR(E11="Einführung in die Programmierung
",E11="Einführung in die Ökonometrie
",E11="Einführung in das Privatrecht
"),5,IF(E11="Verfassungs- und Verwaltungsrecht
",6,IF(OR(E11="Grundlagen BWL I
",E11="Mathematik I
",E11="Mathematik II
",E11="Mathematik III
",E11="Allgemeine und Anorganische Chemie
",E11="Anorganisch-Chemisches Praktikum
"),7,IF(OR(E11="Grundlagen BWL II
",E11="Maschinenkonstruktionslehre
"),8,IF(OR(E11="Einführung in die Statistik
",E11="Einführung in die Volkswirtschaftslehre
",E11="Grundlagen der Informatik
"),10,IF(E11="Experimentalphysik
",14,9)))))))),IF(ISBLANK(E12),0,MIN(F12,IF(OR(E12="Einführung in die Programmierung
",E12="Einführung in die Ökonometrie
",E12="Einführung in das Privatrecht
"),5,IF(E12="Verfassungs- und Verwaltungsrecht
",6,IF(OR(E12="Grundlagen BWL I
",E12="Mathematik I
",E12="Mathematik II
",E12="Mathematik III
",E12="Allgemeine und Anorganische Chemie
",E12="Anorganisch-Chemisches Praktikum
"),7,IF(OR(E12="Grundlagen BWL II
",E12="Maschinenkonstruktionslehre
"),8,IF(OR(E12="Einführung in die Statistik
",E12="Einführung in die Volkswirtschaftslehre
",E12="Grundlagen der Informatik
"),10,IF(E12="Experimentalphysik
",14,9)))))))),IF(ISBLANK(E13),0,MIN(F13,IF(OR(E13="Einführung in die Programmierung
",E13="Einführung in die Ökonometrie
",E13="Einführung in das Privatrecht
"),5,IF(E13="Verfassungs- und Verwaltungsrecht
",6,IF(OR(E13="Grundlagen BWL I
",E13="Mathematik I
",E13="Mathematik II
",E13="Mathematik III
",E13="Allgemeine und Anorganische Chemie
",E13="Anorganisch-Chemisches Praktikum
"),7,IF(OR(E13="Grundlagen BWL II
",E13="Maschinenkonstruktionslehre
"),8,IF(OR(E13="Einführung in die Statistik
",E13="Einführung in die Volkswirtschaftslehre
",E13="Grundlagen der Informatik
"),10,IF(E13="Experimentalphysik
",14,9)))))))),IF(ISBLANK(E14),0,MIN(F14,IF(OR(E14="Einführung in die Programmierung
",E14="Einführung in die Ökonometrie
",E14="Einführung in das Privatrecht
"),5,IF(E14="Verfassungs- und Verwaltungsrecht
",6,IF(OR(E14="Grundlagen BWL I
",E14="Mathematik I
",E14="Mathematik II
",E14="Mathematik III
",E14="Allgemeine und Anorganische Chemie
",E14="Anorganisch-Chemisches Praktikum
"),7,IF(OR(E14="Grundlagen BWL II
",E14="Maschinenkonstruktionslehre
"),8,IF(OR(E14="Einführung in die Statistik
",E14="Einführung in die Volkswirtschaftslehre
",E14="Grundlagen der Informatik
"),10,IF(E14="Experimentalphysik
",14,9)))))))),IF(ISBLANK(E15),0,MIN(F15,IF(OR(E15="Einführung in die Programmierung
",E15="Einführung in die Ökonometrie
",E15="Einführung in das Privatrecht
"),5,IF(E15="Verfassungs- und Verwaltungsrecht
",6,IF(OR(E15="Grundlagen BWL I
",E15="Mathematik I
",E15="Mathematik II
",E15="Mathematik III
",E15="Allgemeine und Anorganische Chemie
",E15="Anorganisch-Chemisches Praktikum
"),7,IF(OR(E15="Grundlagen BWL II
",E15="Maschinenkonstruktionslehre
"),8,IF(OR(E15="Einführung in die Statistik
",E15="Einführung in die Volkswirtschaftslehre
",E15="Grundlagen der Informatik
"),10,IF(E15="Experimentalphysik
",14,9)))))))),IF(ISBLANK(E16),0,MIN(F16,IF(OR(E16="Einführung in die Programmierung
",E16="Einführung in die Ökonometrie
",E16="Einführung in das Privatrecht
"),5,IF(E16="Verfassungs- und Verwaltungsrecht
",6,IF(OR(E16="Grundlagen BWL I
",E16="Mathematik I
",E16="Mathematik II
",E16="Mathematik III
",E16="Allgemeine und Anorganische Chemie
",E16="Anorganisch-Chemisches Praktikum
"),7,IF(OR(E16="Grundlagen BWL II
",E16="Maschinenkonstruktionslehre
"),8,IF(OR(E16="Einführung in die Statistik
",E16="Einführung in die Volkswirtschaftslehre
",E16="Grundlagen der Informatik
"),10,IF(E16="Experimentalphysik
",14,9)))))))),IF(ISBLANK(E17),0,MIN(F17,IF(OR(E17="Einführung in die Programmierung
",E17="Einführung in die Ökonometrie
",E17="Einführung in das Privatrecht
"),5,IF(E7="Verfassungs- und Verwaltungsrecht
",6,IF(OR(E17="Grundlagen BWL I
",E17="Mathematik I
",E17="Mathematik II
",E17="Mathematik III
",E17="Allgemeine und Anorganische Chemie
",E17="Anorganisch-Chemisches Praktikum
"),7,IF(OR(E17="Grundlagen BWL II
",E17="Maschinenkonstruktionslehre
"),8,IF(OR(E17="Einführung in die Statistik
",E17="Einführung in die Volkswirtschaftslehre
",E17="Grundlagen der Informatik
"),10,IF(E17="Experimentalphysik
",14,9)))))))),IF(ISBLANK(E18),0,3),IF(ISBLANK(E19),0,10),IF(ISBLANK(E20),0,12))</f>
        <v>0</v>
      </c>
      <c r="F21" s="76"/>
      <c r="G21" s="16">
        <f>SUM(IF(ISBLANK(G9),0,MIN(H9,IF(OR(G9="Einführung in die Programmierung
",G9="Einführung in die Ökonometrie
",G9="Einführung in das Privatrecht
"),5,IF(G9="Verfassungs- und Verwaltungsrecht
",6,IF(OR(G9="Grundlagen BWL I
",G9="Mathematik I
",G9="Mathematik II
",G9="Mathematik III
",G9="Allgemeine und Anorganische Chemie
",G9="Anorganisch-Chemisches Praktikum
"),7,IF(OR(G9="Grundlagen BWL II
",G9="Maschinenkonstruktionslehre
"),8,IF(OR(G9="Einführung in die Statistik
",G9="Einführung in die Volkswirtschaftslehre
",G9="Grundlagen der Informatik
"),10,IF(G9="Experimentalphysik
",14,9)))))))),IF(ISBLANK(G10),0,MIN(H10,IF(OR(G10="Einführung in die Programmierung
",G10="Einführung in die Ökonometrie
",G10="Einführung in das Privatrecht
"),5,IF(G10="Verfassungs- und Verwaltungsrecht
",6,IF(OR(G10="Grundlagen BWL I
",G10="Mathematik I
",G10="Mathematik II
",G10="Mathematik III
",G10="Allgemeine und Anorganische Chemie
",G10="Anorganisch-Chemisches Praktikum
"),7,IF(OR(G10="Grundlagen BWL II
",G10="Maschinenkonstruktionslehre
"),8,IF(OR(G10="Einführung in die Statistik
",G10="Einführung in die Volkswirtschaftslehre
",G10="Grundlagen der Informatik
"),10,IF(G10="Experimentalphysik
",14,9)))))))),IF(ISBLANK(G11),0,MIN(H11,IF(OR(G11="Einführung in die Programmierung
",G11="Einführung in die Ökonometrie
",G11="Einführung in das Privatrecht
"),5,IF(G11="Verfassungs- und Verwaltungsrecht
",6,IF(OR(G11="Grundlagen BWL I
",G11="Mathematik I
",G11="Mathematik II
",G11="Mathematik III
",G11="Allgemeine und Anorganische Chemie
",G11="Anorganisch-Chemisches Praktikum
"),7,IF(OR(G11="Grundlagen BWL II
",G11="Maschinenkonstruktionslehre
"),8,IF(OR(G11="Einführung in die Statistik
",G11="Einführung in die Volkswirtschaftslehre
",G11="Grundlagen der Informatik
"),10,IF(G11="Experimentalphysik
",14,9)))))))),IF(ISBLANK(G12),0,MIN(H12,IF(OR(G12="Einführung in die Programmierung
",G12="Einführung in die Ökonometrie
",G12="Einführung in das Privatrecht
"),5,IF(G12="Verfassungs- und Verwaltungsrecht
",6,IF(OR(G12="Grundlagen BWL I
",G12="Mathematik I
",G12="Mathematik II
",G12="Mathematik III
",G12="Allgemeine und Anorganische Chemie
",G12="Anorganisch-Chemisches Praktikum
"),7,IF(OR(G12="Grundlagen BWL II
",G12="Maschinenkonstruktionslehre
"),8,IF(OR(G12="Einführung in die Statistik
",G12="Einführung in die Volkswirtschaftslehre
",G12="Grundlagen der Informatik
"),10,IF(G12="Experimentalphysik
",14,9)))))))),IF(ISBLANK(G13),0,MIN(H13,IF(OR(G13="Einführung in die Programmierung
",G13="Einführung in die Ökonometrie
",G13="Einführung in das Privatrecht
"),5,IF(G13="Verfassungs- und Verwaltungsrecht
",6,IF(OR(G13="Grundlagen BWL I
",G13="Mathematik I
",G13="Mathematik II
",G13="Mathematik III
",G13="Allgemeine und Anorganische Chemie
",G13="Anorganisch-Chemisches Praktikum
"),7,IF(OR(G13="Grundlagen BWL II
",G13="Maschinenkonstruktionslehre
"),8,IF(OR(G13="Einführung in die Statistik
",G13="Einführung in die Volkswirtschaftslehre
",G13="Grundlagen der Informatik
"),10,IF(G13="Experimentalphysik
",14,9)))))))),IF(ISBLANK(G14),0,MIN(H14,IF(OR(G14="Einführung in die Programmierung
",G14="Einführung in die Ökonometrie
",G14="Einführung in das Privatrecht
"),5,IF(G14="Verfassungs- und Verwaltungsrecht
",6,IF(OR(G14="Grundlagen BWL I
",G14="Mathematik I
",G14="Mathematik II
",G14="Mathematik III
",G14="Allgemeine und Anorganische Chemie
",G14="Anorganisch-Chemisches Praktikum
"),7,IF(OR(G14="Grundlagen BWL II
",G14="Maschinenkonstruktionslehre
"),8,IF(OR(G14="Einführung in die Statistik
",G14="Einführung in die Volkswirtschaftslehre
",G14="Grundlagen der Informatik
"),10,IF(G14="Experimentalphysik
",14,9)))))))),IF(ISBLANK(G15),0,MIN(H15,IF(OR(G15="Einführung in die Programmierung
",G15="Einführung in die Ökonometrie
",G15="Einführung in das Privatrecht
"),5,IF(G15="Verfassungs- und Verwaltungsrecht
",6,IF(OR(G15="Grundlagen BWL I
",G15="Mathematik I
",G15="Mathematik II
",G15="Mathematik III
",G15="Allgemeine und Anorganische Chemie
",G15="Anorganisch-Chemisches Praktikum
"),7,IF(OR(G15="Grundlagen BWL II
",G15="Maschinenkonstruktionslehre
"),8,IF(OR(G15="Einführung in die Statistik
",G15="Einführung in die Volkswirtschaftslehre
",G15="Grundlagen der Informatik
"),10,IF(G15="Experimentalphysik
",14,9)))))))),IF(ISBLANK(G16),0,MIN(H16,IF(OR(G16="Einführung in die Programmierung
",G16="Einführung in die Ökonometrie
",G16="Einführung in das Privatrecht
"),5,IF(G16="Verfassungs- und Verwaltungsrecht
",6,IF(OR(G16="Grundlagen BWL I
",G16="Mathematik I
",G16="Mathematik II
",G16="Mathematik III
",G16="Allgemeine und Anorganische Chemie
",G16="Anorganisch-Chemisches Praktikum
"),7,IF(OR(G16="Grundlagen BWL II
",G16="Maschinenkonstruktionslehre
"),8,IF(OR(G16="Einführung in die Statistik
",G16="Einführung in die Volkswirtschaftslehre
",G16="Grundlagen der Informatik
"),10,IF(G16="Experimentalphysik
",14,9)))))))),IF(ISBLANK(G17),0,MIN(H17,IF(OR(G17="Einführung in die Programmierung
",G17="Einführung in die Ökonometrie
",G17="Einführung in das Privatrecht
"),5,IF(G7="Verfassungs- und Verwaltungsrecht
",6,IF(OR(G17="Grundlagen BWL I
",G17="Mathematik I
",G17="Mathematik II
",G17="Mathematik III
",G17="Allgemeine und Anorganische Chemie
",G17="Anorganisch-Chemisches Praktikum
"),7,IF(OR(G17="Grundlagen BWL II
",G17="Maschinenkonstruktionslehre
"),8,IF(OR(G17="Einführung in die Statistik
",G17="Einführung in die Volkswirtschaftslehre
",G17="Grundlagen der Informatik
"),10,IF(G17="Experimentalphysik
",14,9)))))))),IF(ISBLANK(G18),0,3),IF(ISBLANK(G19),0,10),IF(ISBLANK(G20),0,12))</f>
        <v>0</v>
      </c>
      <c r="H21" s="71"/>
      <c r="I21" s="73">
        <f>SUM(IF(ISBLANK(I9),0,MIN(J9,IF(OR(I9="Einführung in die Programmierung
",I9="Einführung in die Ökonometrie
",I9="Einführung in das Privatrecht
"),5,IF(I9="Verfassungs- und Verwaltungsrecht
",6,IF(OR(I9="Grundlagen BWL I
",I9="Mathematik I
",I9="Mathematik II
",I9="Mathematik III
",I9="Allgemeine und Anorganische Chemie
",I9="Anorganisch-Chemisches Praktikum
"),7,IF(OR(I9="Grundlagen BWL II
",I9="Maschinenkonstruktionslehre
"),8,IF(OR(I9="Einführung in die Statistik
",I9="Einführung in die Volkswirtschaftslehre
",I9="Grundlagen der Informatik
"),10,IF(I9="Experimentalphysik
",14,9)))))))),IF(ISBLANK(I10),0,MIN(J10,IF(OR(I10="Einführung in die Programmierung
",I10="Einführung in die Ökonometrie
",I10="Einführung in das Privatrecht
"),5,IF(I10="Verfassungs- und Verwaltungsrecht
",6,IF(OR(I10="Grundlagen BWL I
",I10="Mathematik I
",I10="Mathematik II
",I10="Mathematik III
",I10="Allgemeine und Anorganische Chemie
",I10="Anorganisch-Chemisches Praktikum
"),7,IF(OR(I10="Grundlagen BWL II
",I10="Maschinenkonstruktionslehre
"),8,IF(OR(I10="Einführung in die Statistik
",I10="Einführung in die Volkswirtschaftslehre
",I10="Grundlagen der Informatik
"),10,IF(I10="Experimentalphysik
",14,9)))))))),IF(ISBLANK(I11),0,MIN(J11,IF(OR(I11="Einführung in die Programmierung
",I11="Einführung in die Ökonometrie
",I11="Einführung in das Privatrecht
"),5,IF(I11="Verfassungs- und Verwaltungsrecht
",6,IF(OR(I11="Grundlagen BWL I
",I11="Mathematik I
",I11="Mathematik II
",I11="Mathematik III
",I11="Allgemeine und Anorganische Chemie
",I11="Anorganisch-Chemisches Praktikum
"),7,IF(OR(I11="Grundlagen BWL II
",I11="Maschinenkonstruktionslehre
"),8,IF(OR(I11="Einführung in die Statistik
",I11="Einführung in die Volkswirtschaftslehre
",I11="Grundlagen der Informatik
"),10,IF(I11="Experimentalphysik
",14,9)))))))),IF(ISBLANK(I12),0,MIN(J12,IF(OR(I12="Einführung in die Programmierung
",I12="Einführung in die Ökonometrie
",I12="Einführung in das Privatrecht
"),5,IF(I12="Verfassungs- und Verwaltungsrecht
",6,IF(OR(I12="Grundlagen BWL I
",I12="Mathematik I
",I12="Mathematik II
",I12="Mathematik III
",I12="Allgemeine und Anorganische Chemie
",I12="Anorganisch-Chemisches Praktikum
"),7,IF(OR(I12="Grundlagen BWL II
",I12="Maschinenkonstruktionslehre
"),8,IF(OR(I12="Einführung in die Statistik
",I12="Einführung in die Volkswirtschaftslehre
",I12="Grundlagen der Informatik
"),10,IF(I12="Experimentalphysik
",14,9)))))))),IF(ISBLANK(I13),0,MIN(J13,IF(OR(I13="Einführung in die Programmierung
",I13="Einführung in die Ökonometrie
",I13="Einführung in das Privatrecht
"),5,IF(I13="Verfassungs- und Verwaltungsrecht
",6,IF(OR(I13="Grundlagen BWL I
",I13="Mathematik I
",I13="Mathematik II
",I13="Mathematik III
",I13="Allgemeine und Anorganische Chemie
",I13="Anorganisch-Chemisches Praktikum
"),7,IF(OR(I13="Grundlagen BWL II
",I13="Maschinenkonstruktionslehre
"),8,IF(OR(I13="Einführung in die Statistik
",I13="Einführung in die Volkswirtschaftslehre
",I13="Grundlagen der Informatik
"),10,IF(I13="Experimentalphysik
",14,9)))))))),IF(ISBLANK(I14),0,MIN(J14,IF(OR(I14="Einführung in die Programmierung
",I14="Einführung in die Ökonometrie
",I14="Einführung in das Privatrecht
"),5,IF(I14="Verfassungs- und Verwaltungsrecht
",6,IF(OR(I14="Grundlagen BWL I
",I14="Mathematik I
",I14="Mathematik II
",I14="Mathematik III
",I14="Allgemeine und Anorganische Chemie
",I14="Anorganisch-Chemisches Praktikum
"),7,IF(OR(I14="Grundlagen BWL II
",I14="Maschinenkonstruktionslehre
"),8,IF(OR(I14="Einführung in die Statistik
",I14="Einführung in die Volkswirtschaftslehre
",I14="Grundlagen der Informatik
"),10,IF(I14="Experimentalphysik
",14,9)))))))),IF(ISBLANK(I15),0,MIN(J15,IF(OR(I15="Einführung in die Programmierung
",I15="Einführung in die Ökonometrie
",I15="Einführung in das Privatrecht
"),5,IF(I15="Verfassungs- und Verwaltungsrecht
",6,IF(OR(I15="Grundlagen BWL I
",I15="Mathematik I
",I15="Mathematik II
",I15="Mathematik III
",I15="Allgemeine und Anorganische Chemie
",I15="Anorganisch-Chemisches Praktikum
"),7,IF(OR(I15="Grundlagen BWL II
",I15="Maschinenkonstruktionslehre
"),8,IF(OR(I15="Einführung in die Statistik
",I15="Einführung in die Volkswirtschaftslehre
",I15="Grundlagen der Informatik
"),10,IF(I15="Experimentalphysik
",14,9)))))))),IF(ISBLANK(I16),0,MIN(J16,IF(OR(I16="Einführung in die Programmierung
",I16="Einführung in die Ökonometrie
",I16="Einführung in das Privatrecht
"),5,IF(I16="Verfassungs- und Verwaltungsrecht
",6,IF(OR(I16="Grundlagen BWL I
",I16="Mathematik I
",I16="Mathematik II
",I16="Mathematik III
",I16="Allgemeine und Anorganische Chemie
",I16="Anorganisch-Chemisches Praktikum
"),7,IF(OR(I16="Grundlagen BWL II
",I16="Maschinenkonstruktionslehre
"),8,IF(OR(I16="Einführung in die Statistik
",I16="Einführung in die Volkswirtschaftslehre
",I16="Grundlagen der Informatik
"),10,IF(I16="Experimentalphysik
",14,9)))))))),IF(ISBLANK(I17),0,MIN(J17,IF(OR(I17="Einführung in die Programmierung
",I17="Einführung in die Ökonometrie
",I17="Einführung in das Privatrecht
"),5,IF(I7="Verfassungs- und Verwaltungsrecht
",6,IF(OR(I17="Grundlagen BWL I
",I17="Mathematik I
",I17="Mathematik II
",I17="Mathematik III
",I17="Allgemeine und Anorganische Chemie
",I17="Anorganisch-Chemisches Praktikum
"),7,IF(OR(I17="Grundlagen BWL II
",I17="Maschinenkonstruktionslehre
"),8,IF(OR(I17="Einführung in die Statistik
",I17="Einführung in die Volkswirtschaftslehre
",I17="Grundlagen der Informatik
"),10,IF(I17="Experimentalphysik
",14,9)))))))),IF(ISBLANK(I18),0,3),IF(ISBLANK(I19),0,10),IF(ISBLANK(I20),0,12))</f>
        <v>0</v>
      </c>
      <c r="J21" s="76"/>
      <c r="K21" s="16">
        <f>SUM(IF(ISBLANK(K9),0,MIN(L9,IF(OR(K9="Einführung in die Programmierung
",K9="Einführung in die Ökonometrie
",K9="Einführung in das Privatrecht
"),5,IF(K9="Verfassungs- und Verwaltungsrecht
",6,IF(OR(K9="Grundlagen BWL I
",K9="Mathematik I
",K9="Mathematik II
",K9="Mathematik III
",K9="Allgemeine und Anorganische Chemie
",K9="Anorganisch-Chemisches Praktikum
"),7,IF(OR(K9="Grundlagen BWL II
",K9="Maschinenkonstruktionslehre
"),8,IF(OR(K9="Einführung in die Statistik
",K9="Einführung in die Volkswirtschaftslehre
",K9="Grundlagen der Informatik
"),10,IF(K9="Experimentalphysik
",14,9)))))))),IF(ISBLANK(K10),0,MIN(L10,IF(OR(K10="Einführung in die Programmierung
",K10="Einführung in die Ökonometrie
",K10="Einführung in das Privatrecht
"),5,IF(K10="Verfassungs- und Verwaltungsrecht
",6,IF(OR(K10="Grundlagen BWL I
",K10="Mathematik I
",K10="Mathematik II
",K10="Mathematik III
",K10="Allgemeine und Anorganische Chemie
",K10="Anorganisch-Chemisches Praktikum
"),7,IF(OR(K10="Grundlagen BWL II
",K10="Maschinenkonstruktionslehre
"),8,IF(OR(K10="Einführung in die Statistik
",K10="Einführung in die Volkswirtschaftslehre
",K10="Grundlagen der Informatik
"),10,IF(K10="Experimentalphysik
",14,9)))))))),IF(ISBLANK(K11),0,MIN(L11,IF(OR(K11="Einführung in die Programmierung
",K11="Einführung in die Ökonometrie
",K11="Einführung in das Privatrecht
"),5,IF(K11="Verfassungs- und Verwaltungsrecht
",6,IF(OR(K11="Grundlagen BWL I
",K11="Mathematik I
",K11="Mathematik II
",K11="Mathematik III
",K11="Allgemeine und Anorganische Chemie
",K11="Anorganisch-Chemisches Praktikum
"),7,IF(OR(K11="Grundlagen BWL II
",K11="Maschinenkonstruktionslehre
"),8,IF(OR(K11="Einführung in die Statistik
",K11="Einführung in die Volkswirtschaftslehre
",K11="Grundlagen der Informatik
"),10,IF(K11="Experimentalphysik
",14,9)))))))),IF(ISBLANK(K12),0,MIN(L12,IF(OR(K12="Einführung in die Programmierung
",K12="Einführung in die Ökonometrie
",K12="Einführung in das Privatrecht
"),5,IF(K12="Verfassungs- und Verwaltungsrecht
",6,IF(OR(K12="Grundlagen BWL I
",K12="Mathematik I
",K12="Mathematik II
",K12="Mathematik III
",K12="Allgemeine und Anorganische Chemie
",K12="Anorganisch-Chemisches Praktikum
"),7,IF(OR(K12="Grundlagen BWL II
",K12="Maschinenkonstruktionslehre
"),8,IF(OR(K12="Einführung in die Statistik
",K12="Einführung in die Volkswirtschaftslehre
",K12="Grundlagen der Informatik
"),10,IF(K12="Experimentalphysik
",14,9)))))))),IF(ISBLANK(K13),0,MIN(L13,IF(OR(K13="Einführung in die Programmierung
",K13="Einführung in die Ökonometrie
",K13="Einführung in das Privatrecht
"),5,IF(K13="Verfassungs- und Verwaltungsrecht
",6,IF(OR(K13="Grundlagen BWL I
",K13="Mathematik I
",K13="Mathematik II
",K13="Mathematik III
",K13="Allgemeine und Anorganische Chemie
",K13="Anorganisch-Chemisches Praktikum
"),7,IF(OR(K13="Grundlagen BWL II
",K13="Maschinenkonstruktionslehre
"),8,IF(OR(K13="Einführung in die Statistik
",K13="Einführung in die Volkswirtschaftslehre
",K13="Grundlagen der Informatik
"),10,IF(K13="Experimentalphysik
",14,9)))))))),IF(ISBLANK(K14),0,MIN(L14,IF(OR(K14="Einführung in die Programmierung
",K14="Einführung in die Ökonometrie
",K14="Einführung in das Privatrecht
"),5,IF(K14="Verfassungs- und Verwaltungsrecht
",6,IF(OR(K14="Grundlagen BWL I
",K14="Mathematik I
",K14="Mathematik II
",K14="Mathematik III
",K14="Allgemeine und Anorganische Chemie
",K14="Anorganisch-Chemisches Praktikum
"),7,IF(OR(K14="Grundlagen BWL II
",K14="Maschinenkonstruktionslehre
"),8,IF(OR(K14="Einführung in die Statistik
",K14="Einführung in die Volkswirtschaftslehre
",K14="Grundlagen der Informatik
"),10,IF(K14="Experimentalphysik
",14,9)))))))),IF(ISBLANK(K15),0,MIN(L15,IF(OR(K15="Einführung in die Programmierung
",K15="Einführung in die Ökonometrie
",K15="Einführung in das Privatrecht
"),5,IF(K15="Verfassungs- und Verwaltungsrecht
",6,IF(OR(K15="Grundlagen BWL I
",K15="Mathematik I
",K15="Mathematik II
",K15="Mathematik III
",K15="Allgemeine und Anorganische Chemie
",K15="Anorganisch-Chemisches Praktikum
"),7,IF(OR(K15="Grundlagen BWL II
",K15="Maschinenkonstruktionslehre
"),8,IF(OR(K15="Einführung in die Statistik
",K15="Einführung in die Volkswirtschaftslehre
",K15="Grundlagen der Informatik
"),10,IF(K15="Experimentalphysik
",14,9)))))))),IF(ISBLANK(K16),0,MIN(L16,IF(OR(K16="Einführung in die Programmierung
",K16="Einführung in die Ökonometrie
",K16="Einführung in das Privatrecht
"),5,IF(K16="Verfassungs- und Verwaltungsrecht
",6,IF(OR(K16="Grundlagen BWL I
",K16="Mathematik I
",K16="Mathematik II
",K16="Mathematik III
",K16="Allgemeine und Anorganische Chemie
",K16="Anorganisch-Chemisches Praktikum
"),7,IF(OR(K16="Grundlagen BWL II
",K16="Maschinenkonstruktionslehre
"),8,IF(OR(K16="Einführung in die Statistik
",K16="Einführung in die Volkswirtschaftslehre
",K16="Grundlagen der Informatik
"),10,IF(K16="Experimentalphysik
",14,9)))))))),IF(ISBLANK(K17),0,MIN(L17,IF(OR(K17="Einführung in die Programmierung
",K17="Einführung in die Ökonometrie
",K17="Einführung in das Privatrecht
"),5,IF(K7="Verfassungs- und Verwaltungsrecht
",6,IF(OR(K17="Grundlagen BWL I
",K17="Mathematik I
",K17="Mathematik II
",K17="Mathematik III
",K17="Allgemeine und Anorganische Chemie
",K17="Anorganisch-Chemisches Praktikum
"),7,IF(OR(K17="Grundlagen BWL II
",K17="Maschinenkonstruktionslehre
"),8,IF(OR(K17="Einführung in die Statistik
",K17="Einführung in die Volkswirtschaftslehre
",K17="Grundlagen der Informatik
"),10,IF(K17="Experimentalphysik
",14,9)))))))),IF(ISBLANK(K18),0,3),IF(ISBLANK(K19),0,10),IF(ISBLANK(K20),0,12))</f>
        <v>0</v>
      </c>
      <c r="L21" s="71"/>
      <c r="M21" s="73">
        <f>SUM(IF(ISBLANK(M9),0,MIN(N9,IF(OR(M9="Einführung in die Programmierung
",M9="Einführung in die Ökonometrie
",M9="Einführung in das Privatrecht
"),5,IF(M9="Verfassungs- und Verwaltungsrecht
",6,IF(OR(M9="Grundlagen BWL I
",M9="Mathematik I
",M9="Mathematik II
",M9="Mathematik III
",M9="Allgemeine und Anorganische Chemie
",M9="Anorganisch-Chemisches Praktikum
"),7,IF(OR(M9="Grundlagen BWL II
",M9="Maschinenkonstruktionslehre
"),8,IF(OR(M9="Einführung in die Statistik
",M9="Einführung in die Volkswirtschaftslehre
",M9="Grundlagen der Informatik
"),10,IF(M9="Experimentalphysik
",14,9)))))))),IF(ISBLANK(M10),0,MIN(N10,IF(OR(M10="Einführung in die Programmierung
",M10="Einführung in die Ökonometrie
",M10="Einführung in das Privatrecht
"),5,IF(M10="Verfassungs- und Verwaltungsrecht
",6,IF(OR(M10="Grundlagen BWL I
",M10="Mathematik I
",M10="Mathematik II
",M10="Mathematik III
",M10="Allgemeine und Anorganische Chemie
",M10="Anorganisch-Chemisches Praktikum
"),7,IF(OR(M10="Grundlagen BWL II
",M10="Maschinenkonstruktionslehre
"),8,IF(OR(M10="Einführung in die Statistik
",M10="Einführung in die Volkswirtschaftslehre
",M10="Grundlagen der Informatik
"),10,IF(M10="Experimentalphysik
",14,9)))))))),IF(ISBLANK(M11),0,MIN(N11,IF(OR(M11="Einführung in die Programmierung
",M11="Einführung in die Ökonometrie
",M11="Einführung in das Privatrecht
"),5,IF(M11="Verfassungs- und Verwaltungsrecht
",6,IF(OR(M11="Grundlagen BWL I
",M11="Mathematik I
",M11="Mathematik II
",M11="Mathematik III
",M11="Allgemeine und Anorganische Chemie
",M11="Anorganisch-Chemisches Praktikum
"),7,IF(OR(M11="Grundlagen BWL II
",M11="Maschinenkonstruktionslehre
"),8,IF(OR(M11="Einführung in die Statistik
",M11="Einführung in die Volkswirtschaftslehre
",M11="Grundlagen der Informatik
"),10,IF(M11="Experimentalphysik
",14,9)))))))),IF(ISBLANK(M12),0,MIN(N12,IF(OR(M12="Einführung in die Programmierung
",M12="Einführung in die Ökonometrie
",M12="Einführung in das Privatrecht
"),5,IF(M12="Verfassungs- und Verwaltungsrecht
",6,IF(OR(M12="Grundlagen BWL I
",M12="Mathematik I
",M12="Mathematik II
",M12="Mathematik III
",M12="Allgemeine und Anorganische Chemie
",M12="Anorganisch-Chemisches Praktikum
"),7,IF(OR(M12="Grundlagen BWL II
",M12="Maschinenkonstruktionslehre
"),8,IF(OR(M12="Einführung in die Statistik
",M12="Einführung in die Volkswirtschaftslehre
",M12="Grundlagen der Informatik
"),10,IF(M12="Experimentalphysik
",14,9)))))))),IF(ISBLANK(M13),0,MIN(N13,IF(OR(M13="Einführung in die Programmierung
",M13="Einführung in die Ökonometrie
",M13="Einführung in das Privatrecht
"),5,IF(M13="Verfassungs- und Verwaltungsrecht
",6,IF(OR(M13="Grundlagen BWL I
",M13="Mathematik I
",M13="Mathematik II
",M13="Mathematik III
",M13="Allgemeine und Anorganische Chemie
",M13="Anorganisch-Chemisches Praktikum
"),7,IF(OR(M13="Grundlagen BWL II
",M13="Maschinenkonstruktionslehre
"),8,IF(OR(M13="Einführung in die Statistik
",M13="Einführung in die Volkswirtschaftslehre
",M13="Grundlagen der Informatik
"),10,IF(M13="Experimentalphysik
",14,9)))))))),IF(ISBLANK(M14),0,MIN(N14,IF(OR(M14="Einführung in die Programmierung
",M14="Einführung in die Ökonometrie
",M14="Einführung in das Privatrecht
"),5,IF(M14="Verfassungs- und Verwaltungsrecht
",6,IF(OR(M14="Grundlagen BWL I
",M14="Mathematik I
",M14="Mathematik II
",M14="Mathematik III
",M14="Allgemeine und Anorganische Chemie
",M14="Anorganisch-Chemisches Praktikum
"),7,IF(OR(M14="Grundlagen BWL II
",M14="Maschinenkonstruktionslehre
"),8,IF(OR(M14="Einführung in die Statistik
",M14="Einführung in die Volkswirtschaftslehre
",M14="Grundlagen der Informatik
"),10,IF(M14="Experimentalphysik
",14,9)))))))),IF(ISBLANK(M15),0,MIN(N15,IF(OR(M15="Einführung in die Programmierung
",M15="Einführung in die Ökonometrie
",M15="Einführung in das Privatrecht
"),5,IF(M15="Verfassungs- und Verwaltungsrecht
",6,IF(OR(M15="Grundlagen BWL I
",M15="Mathematik I
",M15="Mathematik II
",M15="Mathematik III
",M15="Allgemeine und Anorganische Chemie
",M15="Anorganisch-Chemisches Praktikum
"),7,IF(OR(M15="Grundlagen BWL II
",M15="Maschinenkonstruktionslehre
"),8,IF(OR(M15="Einführung in die Statistik
",M15="Einführung in die Volkswirtschaftslehre
",M15="Grundlagen der Informatik
"),10,IF(M15="Experimentalphysik
",14,9)))))))),IF(ISBLANK(M16),0,MIN(N16,IF(OR(M16="Einführung in die Programmierung
",M16="Einführung in die Ökonometrie
",M16="Einführung in das Privatrecht
"),5,IF(M16="Verfassungs- und Verwaltungsrecht
",6,IF(OR(M16="Grundlagen BWL I
",M16="Mathematik I
",M16="Mathematik II
",M16="Mathematik III
",M16="Allgemeine und Anorganische Chemie
",M16="Anorganisch-Chemisches Praktikum
"),7,IF(OR(M16="Grundlagen BWL II
",M16="Maschinenkonstruktionslehre
"),8,IF(OR(M16="Einführung in die Statistik
",M16="Einführung in die Volkswirtschaftslehre
",M16="Grundlagen der Informatik
"),10,IF(M16="Experimentalphysik
",14,9)))))))),IF(ISBLANK(M17),0,MIN(N17,IF(OR(M17="Einführung in die Programmierung
",M17="Einführung in die Ökonometrie
",M17="Einführung in das Privatrecht
"),5,IF(M7="Verfassungs- und Verwaltungsrecht
",6,IF(OR(M17="Grundlagen BWL I
",M17="Mathematik I
",M17="Mathematik II
",M17="Mathematik III
",M17="Allgemeine und Anorganische Chemie
",M17="Anorganisch-Chemisches Praktikum
"),7,IF(OR(M17="Grundlagen BWL II
",M17="Maschinenkonstruktionslehre
"),8,IF(OR(M17="Einführung in die Statistik
",M17="Einführung in die Volkswirtschaftslehre
",M17="Grundlagen der Informatik
"),10,IF(M17="Experimentalphysik
",14,9)))))))),IF(ISBLANK(M18),0,3),IF(ISBLANK(M19),0,10),IF(ISBLANK(M20),0,12))</f>
        <v>0</v>
      </c>
      <c r="N21" s="76"/>
      <c r="O21" s="90">
        <f>SUM(IF(ISBLANK(O9),0,MIN(P9,IF(OR(O9="Einführung in die Programmierung
",O9="Einführung in die Ökonometrie
",O9="Einführung in das Privatrecht
"),5,IF(O9="Verfassungs- und Verwaltungsrecht
",6,IF(OR(O9="Grundlagen BWL I
",O9="Mathematik I
",O9="Mathematik II
",O9="Mathematik III
",O9="Allgemeine und Anorganische Chemie
",O9="Anorganisch-Chemisches Praktikum
"),7,IF(OR(O9="Grundlagen BWL II
",O9="Maschinenkonstruktionslehre
"),8,IF(OR(O9="Einführung in die Statistik
",O9="Einführung in die Volkswirtschaftslehre
",O9="Grundlagen der Informatik
"),10,IF(O9="Experimentalphysik
",14,9)))))))),IF(ISBLANK(O10),0,MIN(P10,IF(OR(O10="Einführung in die Programmierung
",O10="Einführung in die Ökonometrie
",O10="Einführung in das Privatrecht
"),5,IF(O10="Verfassungs- und Verwaltungsrecht
",6,IF(OR(O10="Grundlagen BWL I
",O10="Mathematik I
",O10="Mathematik II
",O10="Mathematik III
",O10="Allgemeine und Anorganische Chemie
",O10="Anorganisch-Chemisches Praktikum
"),7,IF(OR(O10="Grundlagen BWL II
",O10="Maschinenkonstruktionslehre
"),8,IF(OR(O10="Einführung in die Statistik
",O10="Einführung in die Volkswirtschaftslehre
",O10="Grundlagen der Informatik
"),10,IF(O10="Experimentalphysik
",14,9)))))))),IF(ISBLANK(O11),0,MIN(P11,IF(OR(O11="Einführung in die Programmierung
",O11="Einführung in die Ökonometrie
",O11="Einführung in das Privatrecht
"),5,IF(O11="Verfassungs- und Verwaltungsrecht
",6,IF(OR(O11="Grundlagen BWL I
",O11="Mathematik I
",O11="Mathematik II
",O11="Mathematik III
",O11="Allgemeine und Anorganische Chemie
",O11="Anorganisch-Chemisches Praktikum
"),7,IF(OR(O11="Grundlagen BWL II
",O11="Maschinenkonstruktionslehre
"),8,IF(OR(O11="Einführung in die Statistik
",O11="Einführung in die Volkswirtschaftslehre
",O11="Grundlagen der Informatik
"),10,IF(O11="Experimentalphysik
",14,9)))))))),IF(ISBLANK(O12),0,MIN(P12,IF(OR(O12="Einführung in die Programmierung
",O12="Einführung in die Ökonometrie
",O12="Einführung in das Privatrecht
"),5,IF(O12="Verfassungs- und Verwaltungsrecht
",6,IF(OR(O12="Grundlagen BWL I
",O12="Mathematik I
",O12="Mathematik II
",O12="Mathematik III
",O12="Allgemeine und Anorganische Chemie
",O12="Anorganisch-Chemisches Praktikum
"),7,IF(OR(O12="Grundlagen BWL II
",O12="Maschinenkonstruktionslehre
"),8,IF(OR(O12="Einführung in die Statistik
",O12="Einführung in die Volkswirtschaftslehre
",O12="Grundlagen der Informatik
"),10,IF(O12="Experimentalphysik
",14,9)))))))),IF(ISBLANK(O13),0,MIN(P13,IF(OR(O13="Einführung in die Programmierung
",O13="Einführung in die Ökonometrie
",O13="Einführung in das Privatrecht
"),5,IF(O13="Verfassungs- und Verwaltungsrecht
",6,IF(OR(O13="Grundlagen BWL I
",O13="Mathematik I
",O13="Mathematik II
",O13="Mathematik III
",O13="Allgemeine und Anorganische Chemie
",O13="Anorganisch-Chemisches Praktikum
"),7,IF(OR(O13="Grundlagen BWL II
",O13="Maschinenkonstruktionslehre
"),8,IF(OR(O13="Einführung in die Statistik
",O13="Einführung in die Volkswirtschaftslehre
",O13="Grundlagen der Informatik
"),10,IF(O13="Experimentalphysik
",14,9)))))))),IF(ISBLANK(O14),0,MIN(P14,IF(OR(O14="Einführung in die Programmierung
",O14="Einführung in die Ökonometrie
",O14="Einführung in das Privatrecht
"),5,IF(O14="Verfassungs- und Verwaltungsrecht
",6,IF(OR(O14="Grundlagen BWL I
",O14="Mathematik I
",O14="Mathematik II
",O14="Mathematik III
",O14="Allgemeine und Anorganische Chemie
",O14="Anorganisch-Chemisches Praktikum
"),7,IF(OR(O14="Grundlagen BWL II
",O14="Maschinenkonstruktionslehre
"),8,IF(OR(O14="Einführung in die Statistik
",O14="Einführung in die Volkswirtschaftslehre
",O14="Grundlagen der Informatik
"),10,IF(O14="Experimentalphysik
",14,9)))))))),IF(ISBLANK(O15),0,MIN(P15,IF(OR(O15="Einführung in die Programmierung
",O15="Einführung in die Ökonometrie
",O15="Einführung in das Privatrecht
"),5,IF(O15="Verfassungs- und Verwaltungsrecht
",6,IF(OR(O15="Grundlagen BWL I
",O15="Mathematik I
",O15="Mathematik II
",O15="Mathematik III
",O15="Allgemeine und Anorganische Chemie
",O15="Anorganisch-Chemisches Praktikum
"),7,IF(OR(O15="Grundlagen BWL II
",O15="Maschinenkonstruktionslehre
"),8,IF(OR(O15="Einführung in die Statistik
",O15="Einführung in die Volkswirtschaftslehre
",O15="Grundlagen der Informatik
"),10,IF(O15="Experimentalphysik
",14,9)))))))),IF(ISBLANK(O16),0,MIN(P16,IF(OR(O16="Einführung in die Programmierung
",O16="Einführung in die Ökonometrie
",O16="Einführung in das Privatrecht
"),5,IF(O16="Verfassungs- und Verwaltungsrecht
",6,IF(OR(O16="Grundlagen BWL I
",O16="Mathematik I
",O16="Mathematik II
",O16="Mathematik III
",O16="Allgemeine und Anorganische Chemie
",O16="Anorganisch-Chemisches Praktikum
"),7,IF(OR(O16="Grundlagen BWL II
",O16="Maschinenkonstruktionslehre
"),8,IF(OR(O16="Einführung in die Statistik
",O16="Einführung in die Volkswirtschaftslehre
",O16="Grundlagen der Informatik
"),10,IF(O16="Experimentalphysik
",14,9)))))))),IF(ISBLANK(O17),0,MIN(P17,IF(OR(O17="Einführung in die Programmierung
",O17="Einführung in die Ökonometrie
",O17="Einführung in das Privatrecht
"),5,IF(O7="Verfassungs- und Verwaltungsrecht
",6,IF(OR(O17="Grundlagen BWL I
",O17="Mathematik I
",O17="Mathematik II
",O17="Mathematik III
",O17="Allgemeine und Anorganische Chemie
",O17="Anorganisch-Chemisches Praktikum
"),7,IF(OR(O17="Grundlagen BWL II
",O17="Maschinenkonstruktionslehre
"),8,IF(OR(O17="Einführung in die Statistik
",O17="Einführung in die Volkswirtschaftslehre
",O17="Grundlagen der Informatik
"),10,IF(O17="Experimentalphysik
",14,9)))))))),IF(ISBLANK(O18),0,3),IF(ISBLANK(O19),0,10),IF(ISBLANK(O20),0,12))</f>
        <v>0</v>
      </c>
      <c r="P21" s="91"/>
      <c r="Q21" s="92">
        <f>SUM(IF(ISBLANK(Q9),0,MIN(R9,IF(OR(Q9="Einführung in die Programmierung
",Q9="Einführung in die Ökonometrie
",Q9="Einführung in das Privatrecht
"),5,IF(Q9="Verfassungs- und Verwaltungsrecht
",6,IF(OR(Q9="Grundlagen BWL I
",Q9="Mathematik I
",Q9="Mathematik II
",Q9="Mathematik III
",Q9="Allgemeine und Anorganische Chemie
",Q9="Anorganisch-Chemisches Praktikum
"),7,IF(OR(Q9="Grundlagen BWL II
",Q9="Maschinenkonstruktionslehre
"),8,IF(OR(Q9="Einführung in die Statistik
",Q9="Einführung in die Volkswirtschaftslehre
",Q9="Grundlagen der Informatik
"),10,IF(Q9="Experimentalphysik
",14,9)))))))),IF(ISBLANK(Q10),0,MIN(R10,IF(OR(Q10="Einführung in die Programmierung
",Q10="Einführung in die Ökonometrie
",Q10="Einführung in das Privatrecht
"),5,IF(Q10="Verfassungs- und Verwaltungsrecht
",6,IF(OR(Q10="Grundlagen BWL I
",Q10="Mathematik I
",Q10="Mathematik II
",Q10="Mathematik III
",Q10="Allgemeine und Anorganische Chemie
",Q10="Anorganisch-Chemisches Praktikum
"),7,IF(OR(Q10="Grundlagen BWL II
",Q10="Maschinenkonstruktionslehre
"),8,IF(OR(Q10="Einführung in die Statistik
",Q10="Einführung in die Volkswirtschaftslehre
",Q10="Grundlagen der Informatik
"),10,IF(Q10="Experimentalphysik
",14,9)))))))),IF(ISBLANK(Q11),0,MIN(R11,IF(OR(Q11="Einführung in die Programmierung
",Q11="Einführung in die Ökonometrie
",Q11="Einführung in das Privatrecht
"),5,IF(Q11="Verfassungs- und Verwaltungsrecht
",6,IF(OR(Q11="Grundlagen BWL I
",Q11="Mathematik I
",Q11="Mathematik II
",Q11="Mathematik III
",Q11="Allgemeine und Anorganische Chemie
",Q11="Anorganisch-Chemisches Praktikum
"),7,IF(OR(Q11="Grundlagen BWL II
",Q11="Maschinenkonstruktionslehre
"),8,IF(OR(Q11="Einführung in die Statistik
",Q11="Einführung in die Volkswirtschaftslehre
",Q11="Grundlagen der Informatik
"),10,IF(Q11="Experimentalphysik
",14,9)))))))),IF(ISBLANK(Q12),0,MIN(R12,IF(OR(Q12="Einführung in die Programmierung
",Q12="Einführung in die Ökonometrie
",Q12="Einführung in das Privatrecht
"),5,IF(Q12="Verfassungs- und Verwaltungsrecht
",6,IF(OR(Q12="Grundlagen BWL I
",Q12="Mathematik I
",Q12="Mathematik II
",Q12="Mathematik III
",Q12="Allgemeine und Anorganische Chemie
",Q12="Anorganisch-Chemisches Praktikum
"),7,IF(OR(Q12="Grundlagen BWL II
",Q12="Maschinenkonstruktionslehre
"),8,IF(OR(Q12="Einführung in die Statistik
",Q12="Einführung in die Volkswirtschaftslehre
",Q12="Grundlagen der Informatik
"),10,IF(Q12="Experimentalphysik
",14,9)))))))),IF(ISBLANK(Q13),0,MIN(R13,IF(OR(Q13="Einführung in die Programmierung
",Q13="Einführung in die Ökonometrie
",Q13="Einführung in das Privatrecht
"),5,IF(Q13="Verfassungs- und Verwaltungsrecht
",6,IF(OR(Q13="Grundlagen BWL I
",Q13="Mathematik I
",Q13="Mathematik II
",Q13="Mathematik III
",Q13="Allgemeine und Anorganische Chemie
",Q13="Anorganisch-Chemisches Praktikum
"),7,IF(OR(Q13="Grundlagen BWL II
",Q13="Maschinenkonstruktionslehre
"),8,IF(OR(Q13="Einführung in die Statistik
",Q13="Einführung in die Volkswirtschaftslehre
",Q13="Grundlagen der Informatik
"),10,IF(Q13="Experimentalphysik
",14,9)))))))),IF(ISBLANK(Q14),0,MIN(R14,IF(OR(Q14="Einführung in die Programmierung
",Q14="Einführung in die Ökonometrie
",Q14="Einführung in das Privatrecht
"),5,IF(Q14="Verfassungs- und Verwaltungsrecht
",6,IF(OR(Q14="Grundlagen BWL I
",Q14="Mathematik I
",Q14="Mathematik II
",Q14="Mathematik III
",Q14="Allgemeine und Anorganische Chemie
",Q14="Anorganisch-Chemisches Praktikum
"),7,IF(OR(Q14="Grundlagen BWL II
",Q14="Maschinenkonstruktionslehre
"),8,IF(OR(Q14="Einführung in die Statistik
",Q14="Einführung in die Volkswirtschaftslehre
",Q14="Grundlagen der Informatik
"),10,IF(Q14="Experimentalphysik
",14,9)))))))),IF(ISBLANK(Q15),0,MIN(R15,IF(OR(Q15="Einführung in die Programmierung
",Q15="Einführung in die Ökonometrie
",Q15="Einführung in das Privatrecht
"),5,IF(Q15="Verfassungs- und Verwaltungsrecht
",6,IF(OR(Q15="Grundlagen BWL I
",Q15="Mathematik I
",Q15="Mathematik II
",Q15="Mathematik III
",Q15="Allgemeine und Anorganische Chemie
",Q15="Anorganisch-Chemisches Praktikum
"),7,IF(OR(Q15="Grundlagen BWL II
",Q15="Maschinenkonstruktionslehre
"),8,IF(OR(Q15="Einführung in die Statistik
",Q15="Einführung in die Volkswirtschaftslehre
",Q15="Grundlagen der Informatik
"),10,IF(Q15="Experimentalphysik
",14,9)))))))),IF(ISBLANK(Q16),0,MIN(R16,IF(OR(Q16="Einführung in die Programmierung
",Q16="Einführung in die Ökonometrie
",Q16="Einführung in das Privatrecht
"),5,IF(Q16="Verfassungs- und Verwaltungsrecht
",6,IF(OR(Q16="Grundlagen BWL I
",Q16="Mathematik I
",Q16="Mathematik II
",Q16="Mathematik III
",Q16="Allgemeine und Anorganische Chemie
",Q16="Anorganisch-Chemisches Praktikum
"),7,IF(OR(Q16="Grundlagen BWL II
",Q16="Maschinenkonstruktionslehre
"),8,IF(OR(Q16="Einführung in die Statistik
",Q16="Einführung in die Volkswirtschaftslehre
",Q16="Grundlagen der Informatik
"),10,IF(Q16="Experimentalphysik
",14,9)))))))),IF(ISBLANK(Q17),0,MIN(R17,IF(OR(Q17="Einführung in die Programmierung
",Q17="Einführung in die Ökonometrie
",Q17="Einführung in das Privatrecht
"),5,IF(Q7="Verfassungs- und Verwaltungsrecht
",6,IF(OR(Q17="Grundlagen BWL I
",Q17="Mathematik I
",Q17="Mathematik II
",Q17="Mathematik III
",Q17="Allgemeine und Anorganische Chemie
",Q17="Anorganisch-Chemisches Praktikum
"),7,IF(OR(Q17="Grundlagen BWL II
",Q17="Maschinenkonstruktionslehre
"),8,IF(OR(Q17="Einführung in die Statistik
",Q17="Einführung in die Volkswirtschaftslehre
",Q17="Grundlagen der Informatik
"),10,IF(Q17="Experimentalphysik
",14,9)))))))),IF(ISBLANK(Q18),0,3),IF(ISBLANK(Q19),0,10),IF(ISBLANK(Q20),0,12))</f>
        <v>0</v>
      </c>
      <c r="R21" s="93"/>
      <c r="S21" s="92">
        <f>SUM(IF(ISBLANK(S9),0,MIN(T9,IF(OR(S9="Einführung in die Programmierung
",S9="Einführung in die Ökonometrie
",S9="Einführung in das Privatrecht
"),5,IF(S9="Verfassungs- und Verwaltungsrecht
",6,IF(OR(S9="Grundlagen BWL I
",S9="Mathematik I
",S9="Mathematik II
",S9="Mathematik III
",S9="Allgemeine und Anorganische Chemie
",S9="Anorganisch-Chemisches Praktikum
"),7,IF(OR(S9="Grundlagen BWL II
",S9="Maschinenkonstruktionslehre
"),8,IF(OR(S9="Einführung in die Statistik
",S9="Einführung in die Volkswirtschaftslehre
",S9="Grundlagen der Informatik
"),10,IF(S9="Experimentalphysik
",14,9)))))))),IF(ISBLANK(S10),0,MIN(T10,IF(OR(S10="Einführung in die Programmierung
",S10="Einführung in die Ökonometrie
",S10="Einführung in das Privatrecht
"),5,IF(S10="Verfassungs- und Verwaltungsrecht
",6,IF(OR(S10="Grundlagen BWL I
",S10="Mathematik I
",S10="Mathematik II
",S10="Mathematik III
",S10="Allgemeine und Anorganische Chemie
",S10="Anorganisch-Chemisches Praktikum
"),7,IF(OR(S10="Grundlagen BWL II
",S10="Maschinenkonstruktionslehre
"),8,IF(OR(S10="Einführung in die Statistik
",S10="Einführung in die Volkswirtschaftslehre
",S10="Grundlagen der Informatik
"),10,IF(S10="Experimentalphysik
",14,9)))))))),IF(ISBLANK(S11),0,MIN(T11,IF(OR(S11="Einführung in die Programmierung
",S11="Einführung in die Ökonometrie
",S11="Einführung in das Privatrecht
"),5,IF(S11="Verfassungs- und Verwaltungsrecht
",6,IF(OR(S11="Grundlagen BWL I
",S11="Mathematik I
",S11="Mathematik II
",S11="Mathematik III
",S11="Allgemeine und Anorganische Chemie
",S11="Anorganisch-Chemisches Praktikum
"),7,IF(OR(S11="Grundlagen BWL II
",S11="Maschinenkonstruktionslehre
"),8,IF(OR(S11="Einführung in die Statistik
",S11="Einführung in die Volkswirtschaftslehre
",S11="Grundlagen der Informatik
"),10,IF(S11="Experimentalphysik
",14,9)))))))),IF(ISBLANK(S12),0,MIN(T12,IF(OR(S12="Einführung in die Programmierung
",S12="Einführung in die Ökonometrie
",S12="Einführung in das Privatrecht
"),5,IF(S12="Verfassungs- und Verwaltungsrecht
",6,IF(OR(S12="Grundlagen BWL I
",S12="Mathematik I
",S12="Mathematik II
",S12="Mathematik III
",S12="Allgemeine und Anorganische Chemie
",S12="Anorganisch-Chemisches Praktikum
"),7,IF(OR(S12="Grundlagen BWL II
",S12="Maschinenkonstruktionslehre
"),8,IF(OR(S12="Einführung in die Statistik
",S12="Einführung in die Volkswirtschaftslehre
",S12="Grundlagen der Informatik
"),10,IF(S12="Experimentalphysik
",14,9)))))))),IF(ISBLANK(S13),0,MIN(T13,IF(OR(S13="Einführung in die Programmierung
",S13="Einführung in die Ökonometrie
",S13="Einführung in das Privatrecht
"),5,IF(S13="Verfassungs- und Verwaltungsrecht
",6,IF(OR(S13="Grundlagen BWL I
",S13="Mathematik I
",S13="Mathematik II
",S13="Mathematik III
",S13="Allgemeine und Anorganische Chemie
",S13="Anorganisch-Chemisches Praktikum
"),7,IF(OR(S13="Grundlagen BWL II
",S13="Maschinenkonstruktionslehre
"),8,IF(OR(S13="Einführung in die Statistik
",S13="Einführung in die Volkswirtschaftslehre
",S13="Grundlagen der Informatik
"),10,IF(S13="Experimentalphysik
",14,9)))))))),IF(ISBLANK(S14),0,MIN(T14,IF(OR(S14="Einführung in die Programmierung
",S14="Einführung in die Ökonometrie
",S14="Einführung in das Privatrecht
"),5,IF(S14="Verfassungs- und Verwaltungsrecht
",6,IF(OR(S14="Grundlagen BWL I
",S14="Mathematik I
",S14="Mathematik II
",S14="Mathematik III
",S14="Allgemeine und Anorganische Chemie
",S14="Anorganisch-Chemisches Praktikum
"),7,IF(OR(S14="Grundlagen BWL II
",S14="Maschinenkonstruktionslehre
"),8,IF(OR(S14="Einführung in die Statistik
",S14="Einführung in die Volkswirtschaftslehre
",S14="Grundlagen der Informatik
"),10,IF(S14="Experimentalphysik
",14,9)))))))),IF(ISBLANK(S15),0,MIN(T15,IF(OR(S15="Einführung in die Programmierung
",S15="Einführung in die Ökonometrie
",S15="Einführung in das Privatrecht
"),5,IF(S15="Verfassungs- und Verwaltungsrecht
",6,IF(OR(S15="Grundlagen BWL I
",S15="Mathematik I
",S15="Mathematik II
",S15="Mathematik III
",S15="Allgemeine und Anorganische Chemie
",S15="Anorganisch-Chemisches Praktikum
"),7,IF(OR(S15="Grundlagen BWL II
",S15="Maschinenkonstruktionslehre
"),8,IF(OR(S15="Einführung in die Statistik
",S15="Einführung in die Volkswirtschaftslehre
",S15="Grundlagen der Informatik
"),10,IF(S15="Experimentalphysik
",14,9)))))))),IF(ISBLANK(S16),0,MIN(T16,IF(OR(S16="Einführung in die Programmierung
",S16="Einführung in die Ökonometrie
",S16="Einführung in das Privatrecht
"),5,IF(S16="Verfassungs- und Verwaltungsrecht
",6,IF(OR(S16="Grundlagen BWL I
",S16="Mathematik I
",S16="Mathematik II
",S16="Mathematik III
",S16="Allgemeine und Anorganische Chemie
",S16="Anorganisch-Chemisches Praktikum
"),7,IF(OR(S16="Grundlagen BWL II
",S16="Maschinenkonstruktionslehre
"),8,IF(OR(S16="Einführung in die Statistik
",S16="Einführung in die Volkswirtschaftslehre
",S16="Grundlagen der Informatik
"),10,IF(S16="Experimentalphysik
",14,9)))))))),IF(ISBLANK(S17),0,MIN(T17,IF(OR(S17="Einführung in die Programmierung
",S17="Einführung in die Ökonometrie
",S17="Einführung in das Privatrecht
"),5,IF(S7="Verfassungs- und Verwaltungsrecht
",6,IF(OR(S17="Grundlagen BWL I
",S17="Mathematik I
",S17="Mathematik II
",S17="Mathematik III
",S17="Allgemeine und Anorganische Chemie
",S17="Anorganisch-Chemisches Praktikum
"),7,IF(OR(S17="Grundlagen BWL II
",S17="Maschinenkonstruktionslehre
"),8,IF(OR(S17="Einführung in die Statistik
",S17="Einführung in die Volkswirtschaftslehre
",S17="Grundlagen der Informatik
"),10,IF(S17="Experimentalphysik
",14,9)))))))),IF(ISBLANK(S18),0,3),IF(ISBLANK(S19),0,10),IF(ISBLANK(S20),0,12))</f>
        <v>0</v>
      </c>
      <c r="T21" s="99"/>
      <c r="U21" s="34"/>
    </row>
    <row r="22" spans="1:21" ht="15" customHeight="1" x14ac:dyDescent="0.3">
      <c r="A22" s="35"/>
      <c r="B22" s="5"/>
      <c r="C22" s="5"/>
      <c r="D22" s="5"/>
      <c r="E22" s="5"/>
      <c r="F22" s="5"/>
      <c r="G22" s="5"/>
      <c r="H22" s="5"/>
      <c r="I22" s="5"/>
      <c r="J22" s="5"/>
      <c r="K22" s="5"/>
      <c r="L22" s="5"/>
      <c r="M22" s="5"/>
      <c r="N22" s="5"/>
      <c r="O22" s="5"/>
      <c r="P22" s="5"/>
      <c r="Q22" s="5"/>
      <c r="R22" s="36"/>
      <c r="S22" s="36"/>
      <c r="T22" s="36"/>
      <c r="U22" s="37"/>
    </row>
    <row r="23" spans="1:21" ht="15" customHeight="1" x14ac:dyDescent="0.3">
      <c r="A23" s="35"/>
      <c r="B23" s="5"/>
      <c r="C23" s="5"/>
      <c r="D23" s="5"/>
      <c r="E23" s="5"/>
      <c r="F23" s="5"/>
      <c r="G23" s="5"/>
      <c r="H23" s="5"/>
      <c r="I23" s="5"/>
      <c r="J23" s="5"/>
      <c r="K23" s="5"/>
      <c r="L23" s="5"/>
      <c r="M23" s="5"/>
      <c r="N23" s="5"/>
      <c r="O23" s="5"/>
      <c r="P23" s="5"/>
      <c r="Q23" s="5"/>
      <c r="R23" s="36"/>
      <c r="S23" s="36"/>
      <c r="T23" s="36"/>
      <c r="U23" s="37"/>
    </row>
    <row r="24" spans="1:21" ht="15" customHeight="1" x14ac:dyDescent="0.3">
      <c r="A24" s="35"/>
      <c r="B24" s="126" t="s">
        <v>119</v>
      </c>
      <c r="C24" s="126"/>
      <c r="D24" s="126"/>
      <c r="E24" s="126"/>
      <c r="F24" s="126"/>
      <c r="G24" s="127"/>
      <c r="H24" s="130" t="s">
        <v>146</v>
      </c>
      <c r="I24" s="126"/>
      <c r="J24" s="126"/>
      <c r="K24" s="126"/>
      <c r="L24" s="126"/>
      <c r="M24" s="126"/>
      <c r="N24" s="126"/>
      <c r="O24" s="126"/>
      <c r="P24" s="126"/>
      <c r="Q24" s="126"/>
      <c r="R24" s="126"/>
      <c r="S24" s="126"/>
      <c r="T24" s="126"/>
      <c r="U24" s="85"/>
    </row>
    <row r="25" spans="1:21" ht="15" customHeight="1" x14ac:dyDescent="0.3">
      <c r="A25" s="35"/>
      <c r="B25" s="126"/>
      <c r="C25" s="126"/>
      <c r="D25" s="126"/>
      <c r="E25" s="126"/>
      <c r="F25" s="126"/>
      <c r="G25" s="127"/>
      <c r="H25" s="130"/>
      <c r="I25" s="126"/>
      <c r="J25" s="126"/>
      <c r="K25" s="126"/>
      <c r="L25" s="126"/>
      <c r="M25" s="126"/>
      <c r="N25" s="126"/>
      <c r="O25" s="126"/>
      <c r="P25" s="126"/>
      <c r="Q25" s="126"/>
      <c r="R25" s="126"/>
      <c r="S25" s="126"/>
      <c r="T25" s="126"/>
      <c r="U25" s="85"/>
    </row>
    <row r="26" spans="1:21" ht="15" customHeight="1" x14ac:dyDescent="0.3">
      <c r="A26" s="35"/>
      <c r="B26" s="126"/>
      <c r="C26" s="126"/>
      <c r="D26" s="126"/>
      <c r="E26" s="126"/>
      <c r="F26" s="126"/>
      <c r="G26" s="127"/>
      <c r="H26" s="130"/>
      <c r="I26" s="126"/>
      <c r="J26" s="126"/>
      <c r="K26" s="126"/>
      <c r="L26" s="126"/>
      <c r="M26" s="126"/>
      <c r="N26" s="126"/>
      <c r="O26" s="126"/>
      <c r="P26" s="126"/>
      <c r="Q26" s="126"/>
      <c r="R26" s="126"/>
      <c r="S26" s="126"/>
      <c r="T26" s="126"/>
      <c r="U26" s="85"/>
    </row>
    <row r="27" spans="1:21" ht="15" customHeight="1" x14ac:dyDescent="0.3">
      <c r="A27" s="35"/>
      <c r="B27" s="5"/>
      <c r="C27" s="5"/>
      <c r="D27" s="36"/>
      <c r="E27" s="36"/>
      <c r="F27" s="36"/>
      <c r="G27" s="5"/>
      <c r="H27" s="5"/>
      <c r="I27" s="5"/>
      <c r="J27" s="5"/>
      <c r="K27" s="5"/>
      <c r="L27" s="5" t="s">
        <v>111</v>
      </c>
      <c r="M27" s="5"/>
      <c r="N27" s="5"/>
      <c r="O27" s="5"/>
      <c r="P27" s="5"/>
      <c r="Q27" s="5"/>
      <c r="R27" s="5"/>
      <c r="S27" s="5"/>
      <c r="T27" s="5"/>
      <c r="U27" s="37"/>
    </row>
    <row r="28" spans="1:21" ht="15" customHeight="1" thickBot="1" x14ac:dyDescent="0.35">
      <c r="A28" s="35"/>
      <c r="B28" s="5"/>
      <c r="C28" s="5"/>
      <c r="D28" s="36"/>
      <c r="E28" s="36"/>
      <c r="F28" s="36"/>
      <c r="G28" s="5"/>
      <c r="H28" s="5"/>
      <c r="I28" s="5"/>
      <c r="J28" s="5"/>
      <c r="K28" s="5"/>
      <c r="L28" s="5" t="s">
        <v>150</v>
      </c>
      <c r="M28" s="5"/>
      <c r="N28" s="5"/>
      <c r="O28" s="5"/>
      <c r="P28" s="5"/>
      <c r="Q28" s="5"/>
      <c r="R28" s="5"/>
      <c r="S28" s="5"/>
      <c r="T28" s="5"/>
      <c r="U28" s="37"/>
    </row>
    <row r="29" spans="1:21" ht="19.5" customHeight="1" thickBot="1" x14ac:dyDescent="0.35">
      <c r="A29" s="35"/>
      <c r="B29" s="30"/>
      <c r="D29" s="59" t="s">
        <v>121</v>
      </c>
      <c r="E29" s="58" t="s">
        <v>129</v>
      </c>
      <c r="F29" s="77"/>
      <c r="G29" s="30"/>
      <c r="H29" s="5"/>
      <c r="I29" s="5"/>
      <c r="J29" s="5"/>
      <c r="K29" s="5"/>
      <c r="L29" s="5" t="s">
        <v>112</v>
      </c>
      <c r="M29" s="5"/>
      <c r="N29" s="5"/>
      <c r="O29" s="5"/>
      <c r="P29" s="5"/>
      <c r="Q29" s="5"/>
      <c r="R29" s="5"/>
      <c r="S29" s="5"/>
      <c r="T29" s="5"/>
      <c r="U29" s="37"/>
    </row>
    <row r="30" spans="1:21" ht="15" customHeight="1" x14ac:dyDescent="0.3">
      <c r="A30" s="35"/>
      <c r="B30" s="30"/>
      <c r="D30" s="57" t="str">
        <f>IF(ISERROR(duplikate_TVWL!M2),"",duplikate_TVWL!M2)</f>
        <v/>
      </c>
      <c r="E30" s="29" t="str">
        <f>IF(D30="","",duplikate_TVWL!N2&amp;"/"&amp;IF(OR(D30="Einführung in die Programmierung
",D30="Einführung in die Ökonometrie
",D30="Einführung in das Privatrecht
"),5,IF(D30="Verfassungs- und Verwaltungsrecht
",6,IF(OR(D30="Grundlagen BWL I
",D30="Mathematik I
",D30="Mathematik II
",D30="Mathematik III
",D30="Allgemeine und Anorganische Chemie
",D30="Anorganisch-Chemisches Praktikum
"),7,IF(OR(D30="Grundlagen BWL II
",D30="Maschinenkonstruktionslehre
"),8,IF(OR(D30="Einführung in die Statistik
",D30="Einführung in die Volkswirtschaftslehre
",D30="Grundlagen der Informatik
"),10,IF(D30="Experimentalphysik
",14,IF(D30="Seminarmodul
",3,IF(D30="Berufspraktikum
",10,IF(D30="Bachelorarbeit
",12,9))))))))))</f>
        <v/>
      </c>
      <c r="F30" s="78"/>
      <c r="G30" s="30"/>
      <c r="H30" s="5"/>
      <c r="I30" s="5"/>
      <c r="J30" s="5"/>
      <c r="K30" s="5"/>
      <c r="L30" s="5"/>
      <c r="M30" s="5"/>
      <c r="N30" s="5"/>
      <c r="O30" s="5"/>
      <c r="P30" s="5"/>
      <c r="Q30" s="5"/>
      <c r="R30" s="5"/>
      <c r="S30" s="5"/>
      <c r="T30" s="5"/>
      <c r="U30" s="37"/>
    </row>
    <row r="31" spans="1:21" ht="15" customHeight="1" x14ac:dyDescent="0.3">
      <c r="A31" s="35"/>
      <c r="B31" s="30"/>
      <c r="D31" s="57" t="str">
        <f>IF(ISERROR(duplikate_TVWL!M3),"",duplikate_TVWL!M3)</f>
        <v/>
      </c>
      <c r="E31" s="29" t="str">
        <f>IF(D31="","",duplikate_TVWL!N3&amp;"/"&amp;IF(OR(D31="Einführung in die Programmierung
",D31="Einführung in die Ökonometrie
",D31="Einführung in das Privatrecht
"),5,IF(D31="Verfassungs- und Verwaltungsrecht
",6,IF(OR(D31="Grundlagen BWL I
",D31="Mathematik I
",D31="Mathematik II
",D31="Mathematik III
",D31="Allgemeine und Anorganische Chemie
",D31="Anorganisch-Chemisches Praktikum
"),7,IF(OR(D31="Grundlagen BWL II
",D31="Maschinenkonstruktionslehre
"),8,IF(OR(D31="Einführung in die Statistik
",D31="Einführung in die Volkswirtschaftslehre
",D31="Grundlagen der Informatik
"),10,IF(D31="Experimentalphysik
",14,IF(D31="Seminarmodul
",3,IF(D31="Berufspraktikum
",10,IF(D31="Bachelorarbeit
",12,9))))))))))</f>
        <v/>
      </c>
      <c r="F31" s="78"/>
      <c r="G31" s="30"/>
      <c r="H31" s="5"/>
      <c r="I31" s="5"/>
      <c r="J31" s="5"/>
      <c r="K31" s="5"/>
      <c r="L31" s="5"/>
      <c r="M31" s="5"/>
      <c r="N31" s="5"/>
      <c r="O31" s="5"/>
      <c r="P31" s="5"/>
      <c r="Q31" s="5"/>
      <c r="R31" s="5"/>
      <c r="S31" s="5"/>
      <c r="T31" s="5"/>
      <c r="U31" s="37"/>
    </row>
    <row r="32" spans="1:21" ht="15" customHeight="1" x14ac:dyDescent="0.3">
      <c r="A32" s="35"/>
      <c r="B32" s="30"/>
      <c r="D32" s="57" t="str">
        <f>IF(ISERROR(duplikate_TVWL!M4),"",duplikate_TVWL!M4)</f>
        <v/>
      </c>
      <c r="E32" s="29" t="str">
        <f>IF(D32="","",duplikate_TVWL!N4&amp;"/"&amp;IF(OR(D32="Einführung in die Programmierung
",D32="Einführung in die Ökonometrie
",D32="Einführung in das Privatrecht
"),5,IF(D32="Verfassungs- und Verwaltungsrecht
",6,IF(OR(D32="Grundlagen BWL I
",D32="Mathematik I
",D32="Mathematik II
",D32="Mathematik III
",D32="Allgemeine und Anorganische Chemie
",D32="Anorganisch-Chemisches Praktikum
"),7,IF(OR(D32="Grundlagen BWL II
",D32="Maschinenkonstruktionslehre
"),8,IF(OR(D32="Einführung in die Statistik
",D32="Einführung in die Volkswirtschaftslehre
",D32="Grundlagen der Informatik
"),10,IF(D32="Experimentalphysik
",14,IF(D32="Seminarmodul
",3,IF(D32="Berufspraktikum
",10,IF(D32="Bachelorarbeit
",12,9))))))))))</f>
        <v/>
      </c>
      <c r="F32" s="78"/>
      <c r="G32" s="30"/>
      <c r="H32" s="5"/>
      <c r="I32" s="5"/>
      <c r="J32" s="5"/>
      <c r="K32" s="5"/>
      <c r="L32" s="5" t="s">
        <v>113</v>
      </c>
      <c r="M32" s="5"/>
      <c r="N32" s="5"/>
      <c r="O32" s="5"/>
      <c r="P32" s="5"/>
      <c r="Q32" s="5"/>
      <c r="R32" s="5"/>
      <c r="S32" s="5"/>
      <c r="T32" s="5"/>
      <c r="U32" s="37"/>
    </row>
    <row r="33" spans="1:21" ht="15" customHeight="1" x14ac:dyDescent="0.3">
      <c r="A33" s="35"/>
      <c r="B33" s="30"/>
      <c r="D33" s="57" t="str">
        <f>IF(ISERROR(duplikate_TVWL!M5),"",duplikate_TVWL!M5)</f>
        <v/>
      </c>
      <c r="E33" s="29" t="str">
        <f>IF(D33="","",duplikate_TVWL!N5&amp;"/"&amp;IF(OR(D33="Einführung in die Programmierung
",D33="Einführung in die Ökonometrie
",D33="Einführung in das Privatrecht
"),5,IF(D33="Verfassungs- und Verwaltungsrecht
",6,IF(OR(D33="Grundlagen BWL I
",D33="Mathematik I
",D33="Mathematik II
",D33="Mathematik III
",D33="Allgemeine und Anorganische Chemie
",D33="Anorganisch-Chemisches Praktikum
"),7,IF(OR(D33="Grundlagen BWL II
",D33="Maschinenkonstruktionslehre
"),8,IF(OR(D33="Einführung in die Statistik
",D33="Einführung in die Volkswirtschaftslehre
",D33="Grundlagen der Informatik
"),10,IF(D33="Experimentalphysik
",14,IF(D33="Seminarmodul
",3,IF(D33="Berufspraktikum
",10,IF(D33="Bachelorarbeit
",12,9))))))))))</f>
        <v/>
      </c>
      <c r="F33" s="78"/>
      <c r="G33" s="30"/>
      <c r="H33" s="5"/>
      <c r="I33" s="5"/>
      <c r="J33" s="5"/>
      <c r="K33" s="5"/>
      <c r="L33" s="5"/>
      <c r="M33" s="5"/>
      <c r="N33" s="5"/>
      <c r="O33" s="5"/>
      <c r="P33" s="5"/>
      <c r="Q33" s="5"/>
      <c r="R33" s="5"/>
      <c r="S33" s="5"/>
      <c r="T33" s="5"/>
      <c r="U33" s="37"/>
    </row>
    <row r="34" spans="1:21" ht="15" customHeight="1" x14ac:dyDescent="0.3">
      <c r="A34" s="35"/>
      <c r="B34" s="30"/>
      <c r="D34" s="57" t="str">
        <f>IF(ISERROR(duplikate_TVWL!M6),"",duplikate_TVWL!M6)</f>
        <v/>
      </c>
      <c r="E34" s="29" t="str">
        <f>IF(D34="","",duplikate_TVWL!N6&amp;"/"&amp;IF(OR(D34="Einführung in die Programmierung
",D34="Einführung in die Ökonometrie
",D34="Einführung in das Privatrecht
"),5,IF(D34="Verfassungs- und Verwaltungsrecht
",6,IF(OR(D34="Grundlagen BWL I
",D34="Mathematik I
",D34="Mathematik II
",D34="Mathematik III
",D34="Allgemeine und Anorganische Chemie
",D34="Anorganisch-Chemisches Praktikum
"),7,IF(OR(D34="Grundlagen BWL II
",D34="Maschinenkonstruktionslehre
"),8,IF(OR(D34="Einführung in die Statistik
",D34="Einführung in die Volkswirtschaftslehre
",D34="Grundlagen der Informatik
"),10,IF(D34="Experimentalphysik
",14,IF(D34="Seminarmodul
",3,IF(D34="Berufspraktikum
",10,IF(D34="Bachelorarbeit
",12,9))))))))))</f>
        <v/>
      </c>
      <c r="F34" s="78"/>
      <c r="G34" s="30"/>
      <c r="H34" s="5"/>
      <c r="I34" s="5"/>
      <c r="J34" s="5"/>
      <c r="K34" s="5"/>
      <c r="L34" s="5"/>
      <c r="M34" s="5"/>
      <c r="N34" s="5"/>
      <c r="O34" s="5"/>
      <c r="P34" s="5"/>
      <c r="Q34" s="5"/>
      <c r="R34" s="5"/>
      <c r="S34" s="5"/>
      <c r="T34" s="5"/>
      <c r="U34" s="37"/>
    </row>
    <row r="35" spans="1:21" ht="15" customHeight="1" x14ac:dyDescent="0.3">
      <c r="A35" s="35"/>
      <c r="B35" s="30"/>
      <c r="D35" s="57" t="str">
        <f>IF(ISERROR(duplikate_TVWL!M7),"",duplikate_TVWL!M7)</f>
        <v/>
      </c>
      <c r="E35" s="29" t="str">
        <f>IF(D35="","",duplikate_TVWL!N7&amp;"/"&amp;IF(OR(D35="Einführung in die Programmierung
",D35="Einführung in die Ökonometrie
",D35="Einführung in das Privatrecht
"),5,IF(D35="Verfassungs- und Verwaltungsrecht
",6,IF(OR(D35="Grundlagen BWL I
",D35="Mathematik I
",D35="Mathematik II
",D35="Mathematik III
",D35="Allgemeine und Anorganische Chemie
",D35="Anorganisch-Chemisches Praktikum
"),7,IF(OR(D35="Grundlagen BWL II
",D35="Maschinenkonstruktionslehre
"),8,IF(OR(D35="Einführung in die Statistik
",D35="Einführung in die Volkswirtschaftslehre
",D35="Grundlagen der Informatik
"),10,IF(D35="Experimentalphysik
",14,IF(D35="Seminarmodul
",3,IF(D35="Berufspraktikum
",10,IF(D35="Bachelorarbeit
",12,9))))))))))</f>
        <v/>
      </c>
      <c r="F35" s="78"/>
      <c r="G35" s="30"/>
      <c r="H35" s="5"/>
      <c r="I35" s="5"/>
      <c r="J35" s="5"/>
      <c r="K35" s="5"/>
      <c r="L35" s="5"/>
      <c r="M35" s="5"/>
      <c r="N35" s="5"/>
      <c r="O35" s="5"/>
      <c r="P35" s="5"/>
      <c r="Q35" s="5"/>
      <c r="R35" s="5"/>
      <c r="S35" s="5"/>
      <c r="T35" s="5"/>
      <c r="U35" s="37"/>
    </row>
    <row r="36" spans="1:21" ht="15" customHeight="1" x14ac:dyDescent="0.3">
      <c r="A36" s="35"/>
      <c r="B36" s="30"/>
      <c r="D36" s="57" t="str">
        <f>IF(ISERROR(duplikate_TVWL!M8),"",duplikate_TVWL!M8)</f>
        <v/>
      </c>
      <c r="E36" s="29" t="str">
        <f>IF(D36="","",duplikate_TVWL!N8&amp;"/"&amp;IF(OR(D36="Einführung in die Programmierung
",D36="Einführung in die Ökonometrie
",D36="Einführung in das Privatrecht
"),5,IF(D36="Verfassungs- und Verwaltungsrecht
",6,IF(OR(D36="Grundlagen BWL I
",D36="Mathematik I
",D36="Mathematik II
",D36="Mathematik III
",D36="Allgemeine und Anorganische Chemie
",D36="Anorganisch-Chemisches Praktikum
"),7,IF(OR(D36="Grundlagen BWL II
",D36="Maschinenkonstruktionslehre
"),8,IF(OR(D36="Einführung in die Statistik
",D36="Einführung in die Volkswirtschaftslehre
",D36="Grundlagen der Informatik
"),10,IF(D36="Experimentalphysik
",14,IF(D36="Seminarmodul
",3,IF(D36="Berufspraktikum
",10,IF(D36="Bachelorarbeit
",12,9))))))))))</f>
        <v/>
      </c>
      <c r="F36" s="78"/>
      <c r="G36" s="30"/>
      <c r="H36" s="5"/>
      <c r="I36" s="5"/>
      <c r="J36" s="5"/>
      <c r="K36" s="5"/>
      <c r="L36" s="5"/>
      <c r="M36" s="5"/>
      <c r="N36" s="5"/>
      <c r="O36" s="5"/>
      <c r="P36" s="5"/>
      <c r="Q36" s="5"/>
      <c r="R36" s="5"/>
      <c r="S36" s="5"/>
      <c r="T36" s="5"/>
      <c r="U36" s="37"/>
    </row>
    <row r="37" spans="1:21" ht="15" customHeight="1" x14ac:dyDescent="0.3">
      <c r="A37" s="35"/>
      <c r="B37" s="30"/>
      <c r="D37" s="57" t="str">
        <f>IF(ISERROR(duplikate_TVWL!M9),"",duplikate_TVWL!M9)</f>
        <v/>
      </c>
      <c r="E37" s="29" t="str">
        <f>IF(D37="","",duplikate_TVWL!N9&amp;"/"&amp;IF(OR(D37="Einführung in die Programmierung
",D37="Einführung in die Ökonometrie
",D37="Einführung in das Privatrecht
"),5,IF(D37="Verfassungs- und Verwaltungsrecht
",6,IF(OR(D37="Grundlagen BWL I
",D37="Mathematik I
",D37="Mathematik II
",D37="Mathematik III
",D37="Allgemeine und Anorganische Chemie
",D37="Anorganisch-Chemisches Praktikum
"),7,IF(OR(D37="Grundlagen BWL II
",D37="Maschinenkonstruktionslehre
"),8,IF(OR(D37="Einführung in die Statistik
",D37="Einführung in die Volkswirtschaftslehre
",D37="Grundlagen der Informatik
"),10,IF(D37="Experimentalphysik
",14,IF(D37="Seminarmodul
",3,IF(D37="Berufspraktikum
",10,IF(D37="Bachelorarbeit
",12,9))))))))))</f>
        <v/>
      </c>
      <c r="F37" s="78"/>
      <c r="G37" s="30"/>
      <c r="H37" s="5"/>
      <c r="I37" s="5"/>
      <c r="J37" s="5"/>
      <c r="K37" s="5"/>
      <c r="L37" s="5"/>
      <c r="M37" s="5"/>
      <c r="N37" s="5"/>
      <c r="O37" s="5"/>
      <c r="P37" s="5"/>
      <c r="Q37" s="5"/>
      <c r="R37" s="5"/>
      <c r="S37" s="5"/>
      <c r="T37" s="5"/>
      <c r="U37" s="37"/>
    </row>
    <row r="38" spans="1:21" ht="15" customHeight="1" x14ac:dyDescent="0.3">
      <c r="A38" s="35"/>
      <c r="B38" s="30"/>
      <c r="D38" s="57" t="str">
        <f>IF(ISERROR(duplikate_TVWL!M10),"",duplikate_TVWL!M10)</f>
        <v/>
      </c>
      <c r="E38" s="29" t="str">
        <f>IF(D38="","",duplikate_TVWL!N10&amp;"/"&amp;IF(OR(D38="Einführung in die Programmierung
",D38="Einführung in die Ökonometrie
",D38="Einführung in das Privatrecht
"),5,IF(D38="Verfassungs- und Verwaltungsrecht
",6,IF(OR(D38="Grundlagen BWL I
",D38="Mathematik I
",D38="Mathematik II
",D38="Mathematik III
",D38="Allgemeine und Anorganische Chemie
",D38="Anorganisch-Chemisches Praktikum
"),7,IF(OR(D38="Grundlagen BWL II
",D38="Maschinenkonstruktionslehre
"),8,IF(OR(D38="Einführung in die Statistik
",D38="Einführung in die Volkswirtschaftslehre
",D38="Grundlagen der Informatik
"),10,IF(D38="Experimentalphysik
",14,IF(D38="Seminarmodul
",3,IF(D38="Berufspraktikum
",10,IF(D38="Bachelorarbeit
",12,9))))))))))</f>
        <v/>
      </c>
      <c r="F38" s="78"/>
      <c r="G38" s="30"/>
      <c r="H38" s="5"/>
      <c r="I38" s="5"/>
      <c r="J38" s="5"/>
      <c r="K38" s="5"/>
      <c r="L38" s="5"/>
      <c r="M38" s="5"/>
      <c r="N38" s="5"/>
      <c r="O38" s="5"/>
      <c r="P38" s="5"/>
      <c r="Q38" s="5"/>
      <c r="R38" s="5"/>
      <c r="S38" s="5"/>
      <c r="T38" s="5"/>
      <c r="U38" s="37"/>
    </row>
    <row r="39" spans="1:21" ht="15" customHeight="1" x14ac:dyDescent="0.3">
      <c r="A39" s="35"/>
      <c r="B39" s="30"/>
      <c r="D39" s="57" t="str">
        <f>IF(ISERROR(duplikate_TVWL!M11),"",duplikate_TVWL!M11)</f>
        <v/>
      </c>
      <c r="E39" s="29" t="str">
        <f>IF(D39="","",duplikate_TVWL!N11&amp;"/"&amp;IF(OR(D39="Einführung in die Programmierung
",D39="Einführung in die Ökonometrie
",D39="Einführung in das Privatrecht
"),5,IF(D39="Verfassungs- und Verwaltungsrecht
",6,IF(OR(D39="Grundlagen BWL I
",D39="Mathematik I
",D39="Mathematik II
",D39="Mathematik III
",D39="Allgemeine und Anorganische Chemie
",D39="Anorganisch-Chemisches Praktikum
"),7,IF(OR(D39="Grundlagen BWL II
",D39="Maschinenkonstruktionslehre
"),8,IF(OR(D39="Einführung in die Statistik
",D39="Einführung in die Volkswirtschaftslehre
",D39="Grundlagen der Informatik
"),10,IF(D39="Experimentalphysik
",14,IF(D39="Seminarmodul
",3,IF(D39="Berufspraktikum
",10,IF(D39="Bachelorarbeit
",12,9))))))))))</f>
        <v/>
      </c>
      <c r="F39" s="78"/>
      <c r="G39" s="30"/>
      <c r="H39" s="5"/>
      <c r="I39" s="5"/>
      <c r="J39" s="5"/>
      <c r="K39" s="5"/>
      <c r="L39" s="5"/>
      <c r="M39" s="5"/>
      <c r="N39" s="5"/>
      <c r="O39" s="5"/>
      <c r="P39" s="5"/>
      <c r="Q39" s="5"/>
      <c r="R39" s="5"/>
      <c r="S39" s="5"/>
      <c r="T39" s="5"/>
      <c r="U39" s="37"/>
    </row>
    <row r="40" spans="1:21" ht="15" customHeight="1" x14ac:dyDescent="0.3">
      <c r="A40" s="35"/>
      <c r="B40" s="30"/>
      <c r="D40" s="57" t="str">
        <f>IF(ISERROR(duplikate_TVWL!M12),"",duplikate_TVWL!M12)</f>
        <v/>
      </c>
      <c r="E40" s="29" t="str">
        <f>IF(D40="","",duplikate_TVWL!N12&amp;"/"&amp;IF(OR(D40="Einführung in die Programmierung
",D40="Einführung in die Ökonometrie
",D40="Einführung in das Privatrecht
"),5,IF(D40="Verfassungs- und Verwaltungsrecht
",6,IF(OR(D40="Grundlagen BWL I
",D40="Mathematik I
",D40="Mathematik II
",D40="Mathematik III
",D40="Allgemeine und Anorganische Chemie
",D40="Anorganisch-Chemisches Praktikum
"),7,IF(OR(D40="Grundlagen BWL II
",D40="Maschinenkonstruktionslehre
"),8,IF(OR(D40="Einführung in die Statistik
",D40="Einführung in die Volkswirtschaftslehre
",D40="Grundlagen der Informatik
"),10,IF(D40="Experimentalphysik
",14,IF(D40="Seminarmodul
",3,IF(D40="Berufspraktikum
",10,IF(D40="Bachelorarbeit
",12,9))))))))))</f>
        <v/>
      </c>
      <c r="F40" s="78"/>
      <c r="G40" s="30"/>
      <c r="H40" s="5"/>
      <c r="I40" s="5"/>
      <c r="J40" s="5"/>
      <c r="K40" s="5"/>
      <c r="L40" s="5" t="s">
        <v>114</v>
      </c>
      <c r="M40" s="5"/>
      <c r="N40" s="5"/>
      <c r="O40" s="5"/>
      <c r="P40" s="5"/>
      <c r="Q40" s="5"/>
      <c r="R40" s="5"/>
      <c r="S40" s="5"/>
      <c r="T40" s="5"/>
      <c r="U40" s="37"/>
    </row>
    <row r="41" spans="1:21" ht="15" customHeight="1" x14ac:dyDescent="0.3">
      <c r="A41" s="35"/>
      <c r="B41" s="30"/>
      <c r="D41" s="57" t="str">
        <f>IF(ISERROR(duplikate_TVWL!M13),"",duplikate_TVWL!M13)</f>
        <v/>
      </c>
      <c r="E41" s="29" t="str">
        <f>IF(D41="","",duplikate_TVWL!N13&amp;"/"&amp;IF(OR(D41="Einführung in die Programmierung
",D41="Einführung in die Ökonometrie
",D41="Einführung in das Privatrecht
"),5,IF(D41="Verfassungs- und Verwaltungsrecht
",6,IF(OR(D41="Grundlagen BWL I
",D41="Mathematik I
",D41="Mathematik II
",D41="Mathematik III
",D41="Allgemeine und Anorganische Chemie
",D41="Anorganisch-Chemisches Praktikum
"),7,IF(OR(D41="Grundlagen BWL II
",D41="Maschinenkonstruktionslehre
"),8,IF(OR(D41="Einführung in die Statistik
",D41="Einführung in die Volkswirtschaftslehre
",D41="Grundlagen der Informatik
"),10,IF(D41="Experimentalphysik
",14,IF(D41="Seminarmodul
",3,IF(D41="Berufspraktikum
",10,IF(D41="Bachelorarbeit
",12,9))))))))))</f>
        <v/>
      </c>
      <c r="F41" s="78"/>
      <c r="G41" s="30"/>
      <c r="H41" s="5"/>
      <c r="I41" s="5"/>
      <c r="J41" s="5"/>
      <c r="K41" s="5"/>
      <c r="L41" s="5"/>
      <c r="M41" s="5"/>
      <c r="N41" s="5"/>
      <c r="O41" s="5"/>
      <c r="P41" s="5"/>
      <c r="Q41" s="5"/>
      <c r="R41" s="5"/>
      <c r="S41" s="5"/>
      <c r="T41" s="5"/>
      <c r="U41" s="37"/>
    </row>
    <row r="42" spans="1:21" ht="15" customHeight="1" x14ac:dyDescent="0.3">
      <c r="A42" s="35"/>
      <c r="B42" s="30"/>
      <c r="D42" s="57" t="str">
        <f>IF(ISERROR(duplikate_TVWL!M14),"",duplikate_TVWL!M14)</f>
        <v/>
      </c>
      <c r="E42" s="29" t="str">
        <f>IF(D42="","",duplikate_TVWL!N14&amp;"/"&amp;IF(OR(D42="Einführung in die Programmierung
",D42="Einführung in die Ökonometrie
",D42="Einführung in das Privatrecht
"),5,IF(D42="Verfassungs- und Verwaltungsrecht
",6,IF(OR(D42="Grundlagen BWL I
",D42="Mathematik I
",D42="Mathematik II
",D42="Mathematik III
",D42="Allgemeine und Anorganische Chemie
",D42="Anorganisch-Chemisches Praktikum
"),7,IF(OR(D42="Grundlagen BWL II
",D42="Maschinenkonstruktionslehre
"),8,IF(OR(D42="Einführung in die Statistik
",D42="Einführung in die Volkswirtschaftslehre
",D42="Grundlagen der Informatik
"),10,IF(D42="Experimentalphysik
",14,IF(D42="Seminarmodul
",3,IF(D42="Berufspraktikum
",10,IF(D42="Bachelorarbeit
",12,9))))))))))</f>
        <v/>
      </c>
      <c r="F42" s="78"/>
      <c r="G42" s="30"/>
      <c r="H42" s="5"/>
      <c r="I42" s="5"/>
      <c r="J42" s="5"/>
      <c r="K42" s="5"/>
      <c r="L42" s="5"/>
      <c r="M42" s="5"/>
      <c r="N42" s="5"/>
      <c r="O42" s="5"/>
      <c r="P42" s="5"/>
      <c r="Q42" s="5"/>
      <c r="R42" s="5"/>
      <c r="S42" s="5"/>
      <c r="T42" s="5"/>
      <c r="U42" s="37"/>
    </row>
    <row r="43" spans="1:21" ht="15" customHeight="1" x14ac:dyDescent="0.3">
      <c r="A43" s="35"/>
      <c r="B43" s="30"/>
      <c r="D43" s="57" t="str">
        <f>IF(ISERROR(duplikate_TVWL!M15),"",duplikate_TVWL!M15)</f>
        <v/>
      </c>
      <c r="E43" s="29" t="str">
        <f>IF(D43="","",duplikate_TVWL!N15&amp;"/"&amp;IF(OR(D43="Einführung in die Programmierung
",D43="Einführung in die Ökonometrie
",D43="Einführung in das Privatrecht
"),5,IF(D43="Verfassungs- und Verwaltungsrecht
",6,IF(OR(D43="Grundlagen BWL I
",D43="Mathematik I
",D43="Mathematik II
",D43="Mathematik III
",D43="Allgemeine und Anorganische Chemie
",D43="Anorganisch-Chemisches Praktikum
"),7,IF(OR(D43="Grundlagen BWL II
",D43="Maschinenkonstruktionslehre
"),8,IF(OR(D43="Einführung in die Statistik
",D43="Einführung in die Volkswirtschaftslehre
",D43="Grundlagen der Informatik
"),10,IF(D43="Experimentalphysik
",14,IF(D43="Seminarmodul
",3,IF(D43="Berufspraktikum
",10,IF(D43="Bachelorarbeit
",12,9))))))))))</f>
        <v/>
      </c>
      <c r="F43" s="78"/>
      <c r="G43" s="30"/>
      <c r="H43" s="5"/>
      <c r="I43" s="5"/>
      <c r="J43" s="5"/>
      <c r="K43" s="5"/>
      <c r="L43" s="5"/>
      <c r="M43" s="5"/>
      <c r="N43" s="5"/>
      <c r="O43" s="5"/>
      <c r="P43" s="5"/>
      <c r="Q43" s="5"/>
      <c r="R43" s="5"/>
      <c r="S43" s="5"/>
      <c r="T43" s="5"/>
      <c r="U43" s="37"/>
    </row>
    <row r="44" spans="1:21" ht="15" customHeight="1" x14ac:dyDescent="0.3">
      <c r="A44" s="35"/>
      <c r="B44" s="30"/>
      <c r="D44" s="57" t="str">
        <f>IF(ISERROR(duplikate_TVWL!M16),"",duplikate_TVWL!M16)</f>
        <v/>
      </c>
      <c r="E44" s="29" t="str">
        <f>IF(D44="","",duplikate_TVWL!N16&amp;"/"&amp;IF(OR(D44="Einführung in die Programmierung
",D44="Einführung in die Ökonometrie
",D44="Einführung in das Privatrecht
"),5,IF(D44="Verfassungs- und Verwaltungsrecht
",6,IF(OR(D44="Grundlagen BWL I
",D44="Mathematik I
",D44="Mathematik II
",D44="Mathematik III
",D44="Allgemeine und Anorganische Chemie
",D44="Anorganisch-Chemisches Praktikum
"),7,IF(OR(D44="Grundlagen BWL II
",D44="Maschinenkonstruktionslehre
"),8,IF(OR(D44="Einführung in die Statistik
",D44="Einführung in die Volkswirtschaftslehre
",D44="Grundlagen der Informatik
"),10,IF(D44="Experimentalphysik
",14,IF(D44="Seminarmodul
",3,IF(D44="Berufspraktikum
",10,IF(D44="Bachelorarbeit
",12,9))))))))))</f>
        <v/>
      </c>
      <c r="F44" s="78"/>
      <c r="G44" s="30"/>
      <c r="H44" s="5"/>
      <c r="I44" s="5"/>
      <c r="J44" s="5"/>
      <c r="K44" s="5"/>
      <c r="L44" s="5" t="s">
        <v>151</v>
      </c>
      <c r="M44" s="5"/>
      <c r="N44" s="5"/>
      <c r="O44" s="5"/>
      <c r="P44" s="5"/>
      <c r="Q44" s="5"/>
      <c r="R44" s="5"/>
      <c r="S44" s="5"/>
      <c r="T44" s="5"/>
      <c r="U44" s="37"/>
    </row>
    <row r="45" spans="1:21" ht="15" customHeight="1" x14ac:dyDescent="0.3">
      <c r="A45" s="35"/>
      <c r="B45" s="30"/>
      <c r="D45" s="57" t="str">
        <f>IF(ISERROR(duplikate_TVWL!M17),"",duplikate_TVWL!M17)</f>
        <v/>
      </c>
      <c r="E45" s="29" t="str">
        <f>IF(D45="","",duplikate_TVWL!N17&amp;"/"&amp;IF(OR(D45="Einführung in die Programmierung
",D45="Einführung in die Ökonometrie
",D45="Einführung in das Privatrecht
"),5,IF(D45="Verfassungs- und Verwaltungsrecht
",6,IF(OR(D45="Grundlagen BWL I
",D45="Mathematik I
",D45="Mathematik II
",D45="Mathematik III
",D45="Allgemeine und Anorganische Chemie
",D45="Anorganisch-Chemisches Praktikum
"),7,IF(OR(D45="Grundlagen BWL II
",D45="Maschinenkonstruktionslehre
"),8,IF(OR(D45="Einführung in die Statistik
",D45="Einführung in die Volkswirtschaftslehre
",D45="Grundlagen der Informatik
"),10,IF(D45="Experimentalphysik
",14,IF(D45="Seminarmodul
",3,IF(D45="Berufspraktikum
",10,IF(D45="Bachelorarbeit
",12,9))))))))))</f>
        <v/>
      </c>
      <c r="F45" s="78"/>
      <c r="G45" s="30"/>
      <c r="H45" s="5"/>
      <c r="I45" s="5"/>
      <c r="J45" s="5"/>
      <c r="K45" s="5"/>
      <c r="L45" s="5"/>
      <c r="M45" s="5"/>
      <c r="N45" s="5"/>
      <c r="O45" s="5"/>
      <c r="P45" s="5"/>
      <c r="Q45" s="5"/>
      <c r="R45" s="5"/>
      <c r="S45" s="5"/>
      <c r="T45" s="5"/>
      <c r="U45" s="37"/>
    </row>
    <row r="46" spans="1:21" ht="15" customHeight="1" x14ac:dyDescent="0.3">
      <c r="A46" s="35"/>
      <c r="B46" s="30"/>
      <c r="D46" s="57" t="str">
        <f>IF(ISERROR(duplikate_TVWL!M18),"",duplikate_TVWL!M18)</f>
        <v/>
      </c>
      <c r="E46" s="29" t="str">
        <f>IF(D46="","",duplikate_TVWL!N18&amp;"/"&amp;IF(OR(D46="Einführung in die Programmierung
",D46="Einführung in die Ökonometrie
",D46="Einführung in das Privatrecht
"),5,IF(D46="Verfassungs- und Verwaltungsrecht
",6,IF(OR(D46="Grundlagen BWL I
",D46="Mathematik I
",D46="Mathematik II
",D46="Mathematik III
",D46="Allgemeine und Anorganische Chemie
",D46="Anorganisch-Chemisches Praktikum
"),7,IF(OR(D46="Grundlagen BWL II
",D46="Maschinenkonstruktionslehre
"),8,IF(OR(D46="Einführung in die Statistik
",D46="Einführung in die Volkswirtschaftslehre
",D46="Grundlagen der Informatik
"),10,IF(D46="Experimentalphysik
",14,IF(D46="Seminarmodul
",3,IF(D46="Berufspraktikum
",10,IF(D46="Bachelorarbeit
",12,9))))))))))</f>
        <v/>
      </c>
      <c r="F46" s="78"/>
      <c r="G46" s="30"/>
      <c r="H46" s="5"/>
      <c r="I46" s="5"/>
      <c r="J46" s="5"/>
      <c r="K46" s="5"/>
      <c r="L46" s="5"/>
      <c r="M46" s="5"/>
      <c r="N46" s="5"/>
      <c r="O46" s="5"/>
      <c r="P46" s="5"/>
      <c r="Q46" s="5"/>
      <c r="R46" s="5"/>
      <c r="S46" s="5"/>
      <c r="T46" s="5"/>
      <c r="U46" s="37"/>
    </row>
    <row r="47" spans="1:21" ht="15" customHeight="1" x14ac:dyDescent="0.3">
      <c r="A47" s="35"/>
      <c r="B47" s="30"/>
      <c r="D47" s="57" t="str">
        <f>IF(ISERROR(duplikate_TVWL!M19),"",duplikate_TVWL!M19)</f>
        <v/>
      </c>
      <c r="E47" s="29" t="str">
        <f>IF(D47="","",duplikate_TVWL!N19&amp;"/"&amp;IF(OR(D47="Einführung in die Programmierung
",D47="Einführung in die Ökonometrie
",D47="Einführung in das Privatrecht
"),5,IF(D47="Verfassungs- und Verwaltungsrecht
",6,IF(OR(D47="Grundlagen BWL I
",D47="Mathematik I
",D47="Mathematik II
",D47="Mathematik III
",D47="Allgemeine und Anorganische Chemie
",D47="Anorganisch-Chemisches Praktikum
"),7,IF(OR(D47="Grundlagen BWL II
",D47="Maschinenkonstruktionslehre
"),8,IF(OR(D47="Einführung in die Statistik
",D47="Einführung in die Volkswirtschaftslehre
",D47="Grundlagen der Informatik
"),10,IF(D47="Experimentalphysik
",14,IF(D47="Seminarmodul
",3,IF(D47="Berufspraktikum
",10,IF(D47="Bachelorarbeit
",12,9))))))))))</f>
        <v/>
      </c>
      <c r="F47" s="78"/>
      <c r="G47" s="30"/>
      <c r="H47" s="5"/>
      <c r="I47" s="5"/>
      <c r="J47" s="5"/>
      <c r="K47" s="5"/>
      <c r="L47" s="5"/>
      <c r="M47" s="5"/>
      <c r="N47" s="5"/>
      <c r="O47" s="5"/>
      <c r="P47" s="5"/>
      <c r="Q47" s="5"/>
      <c r="R47" s="5"/>
      <c r="S47" s="5"/>
      <c r="T47" s="5"/>
      <c r="U47" s="37"/>
    </row>
    <row r="48" spans="1:21" ht="15" customHeight="1" x14ac:dyDescent="0.3">
      <c r="A48" s="35"/>
      <c r="B48" s="30"/>
      <c r="D48" s="57" t="str">
        <f>IF(ISERROR(duplikate_TVWL!M20),"",duplikate_TVWL!M20)</f>
        <v/>
      </c>
      <c r="E48" s="29" t="str">
        <f>IF(D48="","",duplikate_TVWL!N20&amp;"/"&amp;IF(OR(D48="Einführung in die Programmierung
",D48="Einführung in die Ökonometrie
",D48="Einführung in das Privatrecht
"),5,IF(D48="Verfassungs- und Verwaltungsrecht
",6,IF(OR(D48="Grundlagen BWL I
",D48="Mathematik I
",D48="Mathematik II
",D48="Mathematik III
",D48="Allgemeine und Anorganische Chemie
",D48="Anorganisch-Chemisches Praktikum
"),7,IF(OR(D48="Grundlagen BWL II
",D48="Maschinenkonstruktionslehre
"),8,IF(OR(D48="Einführung in die Statistik
",D48="Einführung in die Volkswirtschaftslehre
",D48="Grundlagen der Informatik
"),10,IF(D48="Experimentalphysik
",14,IF(D48="Seminarmodul
",3,IF(D48="Berufspraktikum
",10,IF(D48="Bachelorarbeit
",12,9))))))))))</f>
        <v/>
      </c>
      <c r="F48" s="78"/>
      <c r="G48" s="30"/>
      <c r="H48" s="5"/>
      <c r="I48" s="5"/>
      <c r="J48" s="5"/>
      <c r="K48" s="5"/>
      <c r="L48" s="5"/>
      <c r="M48" s="5"/>
      <c r="N48" s="5"/>
      <c r="O48" s="5"/>
      <c r="P48" s="5"/>
      <c r="Q48" s="5"/>
      <c r="R48" s="5"/>
      <c r="S48" s="5"/>
      <c r="T48" s="5"/>
      <c r="U48" s="37"/>
    </row>
    <row r="49" spans="1:21" ht="15" customHeight="1" x14ac:dyDescent="0.3">
      <c r="A49" s="35"/>
      <c r="B49" s="30"/>
      <c r="D49" s="57" t="str">
        <f>IF(ISERROR(duplikate_TVWL!M21),"",duplikate_TVWL!M21)</f>
        <v/>
      </c>
      <c r="E49" s="29" t="str">
        <f>IF(D49="","",duplikate_TVWL!N21&amp;"/"&amp;IF(OR(D49="Einführung in die Programmierung
",D49="Einführung in die Ökonometrie
",D49="Einführung in das Privatrecht
"),5,IF(D49="Verfassungs- und Verwaltungsrecht
",6,IF(OR(D49="Grundlagen BWL I
",D49="Mathematik I
",D49="Mathematik II
",D49="Mathematik III
",D49="Allgemeine und Anorganische Chemie
",D49="Anorganisch-Chemisches Praktikum
"),7,IF(OR(D49="Grundlagen BWL II
",D49="Maschinenkonstruktionslehre
"),8,IF(OR(D49="Einführung in die Statistik
",D49="Einführung in die Volkswirtschaftslehre
",D49="Grundlagen der Informatik
"),10,IF(D49="Experimentalphysik
",14,IF(D49="Seminarmodul
",3,IF(D49="Berufspraktikum
",10,IF(D49="Bachelorarbeit
",12,9))))))))))</f>
        <v/>
      </c>
      <c r="F49" s="78"/>
      <c r="G49" s="30"/>
      <c r="H49" s="5"/>
      <c r="I49" s="5"/>
      <c r="J49" s="5"/>
      <c r="K49" s="5"/>
      <c r="L49" s="5" t="s">
        <v>115</v>
      </c>
      <c r="M49" s="5"/>
      <c r="N49" s="5"/>
      <c r="O49" s="5"/>
      <c r="P49" s="5"/>
      <c r="Q49" s="5"/>
      <c r="R49" s="5"/>
      <c r="S49" s="5"/>
      <c r="T49" s="5"/>
      <c r="U49" s="37"/>
    </row>
    <row r="50" spans="1:21" ht="15" customHeight="1" x14ac:dyDescent="0.3">
      <c r="A50" s="35"/>
      <c r="B50" s="30"/>
      <c r="D50" s="57" t="str">
        <f>IF(ISERROR(duplikate_TVWL!M22),"",duplikate_TVWL!M22)</f>
        <v/>
      </c>
      <c r="E50" s="29" t="str">
        <f>IF(D50="","",duplikate_TVWL!N22&amp;"/"&amp;IF(OR(D50="Einführung in die Programmierung
",D50="Einführung in die Ökonometrie
",D50="Einführung in das Privatrecht
"),5,IF(D50="Verfassungs- und Verwaltungsrecht
",6,IF(OR(D50="Grundlagen BWL I
",D50="Mathematik I
",D50="Mathematik II
",D50="Mathematik III
",D50="Allgemeine und Anorganische Chemie
",D50="Anorganisch-Chemisches Praktikum
"),7,IF(OR(D50="Grundlagen BWL II
",D50="Maschinenkonstruktionslehre
"),8,IF(OR(D50="Einführung in die Statistik
",D50="Einführung in die Volkswirtschaftslehre
",D50="Grundlagen der Informatik
"),10,IF(D50="Experimentalphysik
",14,IF(D50="Seminarmodul
",3,IF(D50="Berufspraktikum
",10,IF(D50="Bachelorarbeit
",12,9))))))))))</f>
        <v/>
      </c>
      <c r="F50" s="78"/>
      <c r="G50" s="30"/>
      <c r="H50" s="5"/>
      <c r="I50" s="5"/>
      <c r="J50" s="5"/>
      <c r="K50" s="5"/>
      <c r="L50" s="5"/>
      <c r="M50" s="5"/>
      <c r="N50" s="5"/>
      <c r="O50" s="5"/>
      <c r="P50" s="5"/>
      <c r="Q50" s="5"/>
      <c r="R50" s="5"/>
      <c r="S50" s="5"/>
      <c r="T50" s="5"/>
      <c r="U50" s="37"/>
    </row>
    <row r="51" spans="1:21" ht="15" customHeight="1" x14ac:dyDescent="0.3">
      <c r="A51" s="35"/>
      <c r="B51" s="30"/>
      <c r="D51" s="57" t="str">
        <f>IF(ISERROR(duplikate_TVWL!M23),"",duplikate_TVWL!M23)</f>
        <v/>
      </c>
      <c r="E51" s="29" t="str">
        <f>IF(D51="","",duplikate_TVWL!N23&amp;"/"&amp;IF(OR(D51="Einführung in die Programmierung
",D51="Einführung in die Ökonometrie
",D51="Einführung in das Privatrecht
"),5,IF(D51="Verfassungs- und Verwaltungsrecht
",6,IF(OR(D51="Grundlagen BWL I
",D51="Mathematik I
",D51="Mathematik II
",D51="Mathematik III
",D51="Allgemeine und Anorganische Chemie
",D51="Anorganisch-Chemisches Praktikum
"),7,IF(OR(D51="Grundlagen BWL II
",D51="Maschinenkonstruktionslehre
"),8,IF(OR(D51="Einführung in die Statistik
",D51="Einführung in die Volkswirtschaftslehre
",D51="Grundlagen der Informatik
"),10,IF(D51="Experimentalphysik
",14,IF(D51="Seminarmodul
",3,IF(D51="Berufspraktikum
",10,IF(D51="Bachelorarbeit
",12,9))))))))))</f>
        <v/>
      </c>
      <c r="F51" s="78"/>
      <c r="G51" s="30"/>
      <c r="H51" s="5"/>
      <c r="I51" s="5"/>
      <c r="J51" s="5"/>
      <c r="K51" s="5"/>
      <c r="L51" s="5"/>
      <c r="M51" s="5"/>
      <c r="N51" s="5"/>
      <c r="O51" s="5"/>
      <c r="P51" s="5"/>
      <c r="Q51" s="5"/>
      <c r="R51" s="5"/>
      <c r="S51" s="5"/>
      <c r="T51" s="5"/>
      <c r="U51" s="37"/>
    </row>
    <row r="52" spans="1:21" ht="15" customHeight="1" x14ac:dyDescent="0.3">
      <c r="A52" s="35"/>
      <c r="B52" s="30"/>
      <c r="D52" s="57" t="str">
        <f>IF(ISERROR(duplikate_TVWL!M24),"",duplikate_TVWL!M24)</f>
        <v/>
      </c>
      <c r="E52" s="29" t="str">
        <f>IF(D52="","",duplikate_TVWL!N24&amp;"/"&amp;IF(OR(D52="Einführung in die Programmierung
",D52="Einführung in die Ökonometrie
",D52="Einführung in das Privatrecht
"),5,IF(D52="Verfassungs- und Verwaltungsrecht
",6,IF(OR(D52="Grundlagen BWL I
",D52="Mathematik I
",D52="Mathematik II
",D52="Mathematik III
",D52="Allgemeine und Anorganische Chemie
",D52="Anorganisch-Chemisches Praktikum
"),7,IF(OR(D52="Grundlagen BWL II
",D52="Maschinenkonstruktionslehre
"),8,IF(OR(D52="Einführung in die Statistik
",D52="Einführung in die Volkswirtschaftslehre
",D52="Grundlagen der Informatik
"),10,IF(D52="Experimentalphysik
",14,IF(D52="Seminarmodul
",3,IF(D52="Berufspraktikum
",10,IF(D52="Bachelorarbeit
",12,9))))))))))</f>
        <v/>
      </c>
      <c r="F52" s="78"/>
      <c r="G52" s="30"/>
      <c r="H52" s="5"/>
      <c r="I52" s="5"/>
      <c r="J52" s="5"/>
      <c r="K52" s="5"/>
      <c r="L52" s="5"/>
      <c r="M52" s="5"/>
      <c r="N52" s="5"/>
      <c r="O52" s="5"/>
      <c r="P52" s="5"/>
      <c r="Q52" s="5"/>
      <c r="R52" s="5"/>
      <c r="S52" s="5"/>
      <c r="T52" s="5"/>
      <c r="U52" s="37"/>
    </row>
    <row r="53" spans="1:21" ht="15" customHeight="1" x14ac:dyDescent="0.3">
      <c r="A53" s="35"/>
      <c r="B53" s="30"/>
      <c r="D53" s="57" t="str">
        <f>IF(ISERROR(duplikate_TVWL!M25),"",duplikate_TVWL!M25)</f>
        <v/>
      </c>
      <c r="E53" s="29" t="str">
        <f>IF(D53="","",duplikate_TVWL!N25&amp;"/"&amp;IF(OR(D53="Einführung in die Programmierung
",D53="Einführung in die Ökonometrie
",D53="Einführung in das Privatrecht
"),5,IF(D53="Verfassungs- und Verwaltungsrecht
",6,IF(OR(D53="Grundlagen BWL I
",D53="Mathematik I
",D53="Mathematik II
",D53="Mathematik III
",D53="Allgemeine und Anorganische Chemie
",D53="Anorganisch-Chemisches Praktikum
"),7,IF(OR(D53="Grundlagen BWL II
",D53="Maschinenkonstruktionslehre
"),8,IF(OR(D53="Einführung in die Statistik
",D53="Einführung in die Volkswirtschaftslehre
",D53="Grundlagen der Informatik
"),10,IF(D53="Experimentalphysik
",14,IF(D53="Seminarmodul
",3,IF(D53="Berufspraktikum
",10,IF(D53="Bachelorarbeit
",12,9))))))))))</f>
        <v/>
      </c>
      <c r="F53" s="78"/>
      <c r="G53" s="30"/>
      <c r="H53" s="5"/>
      <c r="I53" s="5"/>
      <c r="J53" s="5"/>
      <c r="K53" s="5"/>
      <c r="L53" s="5"/>
      <c r="M53" s="5"/>
      <c r="N53" s="5"/>
      <c r="O53" s="5"/>
      <c r="P53" s="5"/>
      <c r="Q53" s="5"/>
      <c r="R53" s="5"/>
      <c r="S53" s="5"/>
      <c r="T53" s="5"/>
      <c r="U53" s="37"/>
    </row>
    <row r="54" spans="1:21" ht="15" customHeight="1" x14ac:dyDescent="0.3">
      <c r="A54" s="35"/>
      <c r="B54" s="30"/>
      <c r="D54" s="57" t="str">
        <f>IF(ISERROR(duplikate_TVWL!M26),"",duplikate_TVWL!M26)</f>
        <v/>
      </c>
      <c r="E54" s="29" t="str">
        <f>IF(D54="","",duplikate_TVWL!N26&amp;"/"&amp;IF(OR(D54="Einführung in die Programmierung
",D54="Einführung in die Ökonometrie
",D54="Einführung in das Privatrecht
"),5,IF(D54="Verfassungs- und Verwaltungsrecht
",6,IF(OR(D54="Grundlagen BWL I
",D54="Mathematik I
",D54="Mathematik II
",D54="Mathematik III
",D54="Allgemeine und Anorganische Chemie
",D54="Anorganisch-Chemisches Praktikum
"),7,IF(OR(D54="Grundlagen BWL II
",D54="Maschinenkonstruktionslehre
"),8,IF(OR(D54="Einführung in die Statistik
",D54="Einführung in die Volkswirtschaftslehre
",D54="Grundlagen der Informatik
"),10,IF(D54="Experimentalphysik
",14,IF(D54="Seminarmodul
",3,IF(D54="Berufspraktikum
",10,IF(D54="Bachelorarbeit
",12,9))))))))))</f>
        <v/>
      </c>
      <c r="F54" s="78"/>
      <c r="G54" s="30"/>
      <c r="H54" s="5"/>
      <c r="I54" s="5"/>
      <c r="J54" s="5"/>
      <c r="K54" s="5"/>
      <c r="L54" s="5"/>
      <c r="M54" s="5"/>
      <c r="N54" s="5"/>
      <c r="O54" s="5"/>
      <c r="P54" s="5"/>
      <c r="Q54" s="5"/>
      <c r="R54" s="5"/>
      <c r="S54" s="5"/>
      <c r="T54" s="5"/>
      <c r="U54" s="37"/>
    </row>
    <row r="55" spans="1:21" ht="15" customHeight="1" x14ac:dyDescent="0.3">
      <c r="A55" s="35"/>
      <c r="B55" s="30"/>
      <c r="D55" s="57" t="str">
        <f>IF(ISERROR(duplikate_TVWL!M27),"",duplikate_TVWL!M27)</f>
        <v/>
      </c>
      <c r="E55" s="29" t="str">
        <f>IF(D55="","",duplikate_TVWL!N27&amp;"/"&amp;IF(OR(D55="Einführung in die Programmierung
",D55="Einführung in die Ökonometrie
",D55="Einführung in das Privatrecht
"),5,IF(D55="Verfassungs- und Verwaltungsrecht
",6,IF(OR(D55="Grundlagen BWL I
",D55="Mathematik I
",D55="Mathematik II
",D55="Mathematik III
",D55="Allgemeine und Anorganische Chemie
",D55="Anorganisch-Chemisches Praktikum
"),7,IF(OR(D55="Grundlagen BWL II
",D55="Maschinenkonstruktionslehre
"),8,IF(OR(D55="Einführung in die Statistik
",D55="Einführung in die Volkswirtschaftslehre
",D55="Grundlagen der Informatik
"),10,IF(D55="Experimentalphysik
",14,IF(D55="Seminarmodul
",3,IF(D55="Berufspraktikum
",10,IF(D55="Bachelorarbeit
",12,9))))))))))</f>
        <v/>
      </c>
      <c r="F55" s="78"/>
      <c r="G55" s="30"/>
      <c r="H55" s="5"/>
      <c r="I55" s="5"/>
      <c r="J55" s="5"/>
      <c r="K55" s="5"/>
      <c r="L55" s="5"/>
      <c r="M55" s="5"/>
      <c r="N55" s="5"/>
      <c r="O55" s="5"/>
      <c r="P55" s="5"/>
      <c r="Q55" s="5"/>
      <c r="R55" s="5"/>
      <c r="S55" s="5"/>
      <c r="T55" s="5"/>
      <c r="U55" s="37"/>
    </row>
    <row r="56" spans="1:21" ht="15" customHeight="1" x14ac:dyDescent="0.3">
      <c r="A56" s="35"/>
      <c r="B56" s="30"/>
      <c r="D56" s="57" t="str">
        <f>IF(ISERROR(duplikate_TVWL!M28),"",duplikate_TVWL!M28)</f>
        <v/>
      </c>
      <c r="E56" s="29" t="str">
        <f>IF(D56="","",duplikate_TVWL!N28&amp;"/"&amp;IF(OR(D56="Einführung in die Programmierung
",D56="Einführung in die Ökonometrie
",D56="Einführung in das Privatrecht
"),5,IF(D56="Verfassungs- und Verwaltungsrecht
",6,IF(OR(D56="Grundlagen BWL I
",D56="Mathematik I
",D56="Mathematik II
",D56="Mathematik III
",D56="Allgemeine und Anorganische Chemie
",D56="Anorganisch-Chemisches Praktikum
"),7,IF(OR(D56="Grundlagen BWL II
",D56="Maschinenkonstruktionslehre
"),8,IF(OR(D56="Einführung in die Statistik
",D56="Einführung in die Volkswirtschaftslehre
",D56="Grundlagen der Informatik
"),10,IF(D56="Experimentalphysik
",14,IF(D56="Seminarmodul
",3,IF(D56="Berufspraktikum
",10,IF(D56="Bachelorarbeit
",12,9))))))))))</f>
        <v/>
      </c>
      <c r="F56" s="78"/>
      <c r="G56" s="30"/>
      <c r="H56" s="5"/>
      <c r="I56" s="5"/>
      <c r="J56" s="5"/>
      <c r="K56" s="5"/>
      <c r="L56" s="5"/>
      <c r="M56" s="5"/>
      <c r="N56" s="5"/>
      <c r="O56" s="5"/>
      <c r="P56" s="5"/>
      <c r="Q56" s="5"/>
      <c r="R56" s="5"/>
      <c r="S56" s="5"/>
      <c r="T56" s="5"/>
      <c r="U56" s="37"/>
    </row>
    <row r="57" spans="1:21" ht="15" customHeight="1" x14ac:dyDescent="0.3">
      <c r="A57" s="35"/>
      <c r="B57" s="30"/>
      <c r="D57" s="57" t="str">
        <f>IF(ISERROR(duplikate_TVWL!M29),"",duplikate_TVWL!M29)</f>
        <v/>
      </c>
      <c r="E57" s="29" t="str">
        <f>IF(D57="","",duplikate_TVWL!N29&amp;"/"&amp;IF(OR(D57="Einführung in die Programmierung
",D57="Einführung in die Ökonometrie
",D57="Einführung in das Privatrecht
"),5,IF(D57="Verfassungs- und Verwaltungsrecht
",6,IF(OR(D57="Grundlagen BWL I
",D57="Mathematik I
",D57="Mathematik II
",D57="Mathematik III
",D57="Allgemeine und Anorganische Chemie
",D57="Anorganisch-Chemisches Praktikum
"),7,IF(OR(D57="Grundlagen BWL II
",D57="Maschinenkonstruktionslehre
"),8,IF(OR(D57="Einführung in die Statistik
",D57="Einführung in die Volkswirtschaftslehre
",D57="Grundlagen der Informatik
"),10,IF(D57="Experimentalphysik
",14,IF(D57="Seminarmodul
",3,IF(D57="Berufspraktikum
",10,IF(D57="Bachelorarbeit
",12,9))))))))))</f>
        <v/>
      </c>
      <c r="F57" s="78"/>
      <c r="G57" s="30"/>
      <c r="H57" s="5"/>
      <c r="I57" s="5"/>
      <c r="J57" s="5"/>
      <c r="K57" s="5"/>
      <c r="L57" s="5"/>
      <c r="M57" s="5"/>
      <c r="N57" s="5"/>
      <c r="O57" s="5"/>
      <c r="P57" s="5"/>
      <c r="Q57" s="5"/>
      <c r="R57" s="5"/>
      <c r="S57" s="5"/>
      <c r="T57" s="5"/>
      <c r="U57" s="37"/>
    </row>
    <row r="58" spans="1:21" ht="15" customHeight="1" thickBot="1" x14ac:dyDescent="0.35">
      <c r="A58" s="35"/>
      <c r="B58" s="30"/>
      <c r="D58" s="87" t="str">
        <f>IF(ISERROR(duplikate_TVWL!M30),"",duplikate_TVWL!M30)</f>
        <v/>
      </c>
      <c r="E58" s="88" t="str">
        <f>IF(D58="","",duplikate_TVWL!N30&amp;"/"&amp;IF(OR(D58="Einführung in die Programmierung
",D58="Einführung in die Ökonometrie
",D58="Einführung in das Privatrecht
"),5,IF(D58="Verfassungs- und Verwaltungsrecht
",6,IF(OR(D58="Grundlagen BWL I
",D58="Mathematik I
",D58="Mathematik II
",D58="Mathematik III
",D58="Allgemeine und Anorganische Chemie
",D58="Anorganisch-Chemisches Praktikum
"),7,IF(OR(D58="Grundlagen BWL II
",D58="Maschinenkonstruktionslehre
"),8,IF(OR(D58="Einführung in die Statistik
",D58="Einführung in die Volkswirtschaftslehre
",D58="Grundlagen der Informatik
"),10,IF(D58="Experimentalphysik
",14,IF(D58="Seminarmodul
",3,IF(D58="Berufspraktikum
",10,IF(D58="Bachelorarbeit
",12,9))))))))))</f>
        <v/>
      </c>
      <c r="F58" s="78"/>
      <c r="G58" s="30"/>
      <c r="H58" s="5"/>
      <c r="I58" s="5"/>
      <c r="J58" s="5"/>
      <c r="K58" s="5"/>
      <c r="L58" s="5"/>
      <c r="M58" s="5"/>
      <c r="N58" s="5"/>
      <c r="O58" s="5"/>
      <c r="P58" s="5"/>
      <c r="Q58" s="5"/>
      <c r="R58" s="5"/>
      <c r="S58" s="5"/>
      <c r="T58" s="5"/>
      <c r="U58" s="37"/>
    </row>
    <row r="59" spans="1:21" ht="21.75" customHeight="1" thickBot="1" x14ac:dyDescent="0.35">
      <c r="A59" s="35"/>
      <c r="B59" s="30"/>
      <c r="D59" s="60" t="s">
        <v>128</v>
      </c>
      <c r="E59" s="89">
        <f>SUM(C21,E21,G21,I21,K21,M21,O21,Q21,S21)</f>
        <v>0</v>
      </c>
      <c r="F59" s="79"/>
      <c r="G59" s="30"/>
      <c r="H59" s="5"/>
      <c r="I59" s="5"/>
      <c r="J59" s="5"/>
      <c r="K59" s="5"/>
      <c r="L59" s="5"/>
      <c r="M59" s="5"/>
      <c r="N59" s="5"/>
      <c r="O59" s="5"/>
      <c r="P59" s="5"/>
      <c r="Q59" s="5"/>
      <c r="R59" s="5"/>
      <c r="S59" s="5"/>
      <c r="T59" s="5"/>
      <c r="U59" s="37"/>
    </row>
    <row r="60" spans="1:21" x14ac:dyDescent="0.3">
      <c r="A60" s="35"/>
      <c r="B60" s="30"/>
      <c r="C60" s="30"/>
      <c r="D60" s="30"/>
      <c r="E60" s="30"/>
      <c r="F60" s="30"/>
      <c r="G60" s="30"/>
      <c r="H60" s="5"/>
      <c r="I60" s="5"/>
      <c r="J60" s="5"/>
      <c r="K60" s="5"/>
      <c r="L60" s="5"/>
      <c r="M60" s="5"/>
      <c r="N60" s="5"/>
      <c r="O60" s="5"/>
      <c r="P60" s="5"/>
      <c r="Q60" s="5"/>
      <c r="R60" s="5"/>
      <c r="S60" s="5"/>
      <c r="T60" s="5"/>
      <c r="U60" s="37"/>
    </row>
    <row r="61" spans="1:21" x14ac:dyDescent="0.3">
      <c r="A61" s="39"/>
      <c r="B61" s="4"/>
      <c r="C61" s="4"/>
      <c r="D61" s="4"/>
      <c r="E61" s="4"/>
      <c r="F61" s="4"/>
      <c r="G61" s="4"/>
      <c r="H61" s="4"/>
      <c r="I61" s="4"/>
      <c r="J61" s="4"/>
      <c r="K61" s="4"/>
      <c r="L61" s="4"/>
      <c r="M61" s="4"/>
      <c r="N61" s="4"/>
      <c r="O61" s="4"/>
      <c r="P61" s="4"/>
      <c r="Q61" s="4"/>
      <c r="R61" s="4"/>
      <c r="S61" s="4"/>
      <c r="T61" s="4"/>
      <c r="U61" s="40"/>
    </row>
    <row r="62" spans="1:21" x14ac:dyDescent="0.3">
      <c r="A62" s="35"/>
      <c r="B62" s="5"/>
      <c r="C62" s="5"/>
      <c r="D62" s="5"/>
      <c r="E62" s="5"/>
      <c r="F62" s="5"/>
      <c r="G62" s="5"/>
      <c r="H62" s="5"/>
      <c r="I62" s="5"/>
      <c r="J62" s="5"/>
      <c r="K62" s="5"/>
      <c r="L62" s="5"/>
      <c r="M62" s="5"/>
      <c r="N62" s="5"/>
      <c r="O62" s="5"/>
      <c r="P62" s="5"/>
      <c r="Q62" s="5"/>
      <c r="R62" s="5"/>
      <c r="S62" s="5"/>
      <c r="T62" s="5"/>
      <c r="U62" s="37"/>
    </row>
    <row r="63" spans="1:21" ht="18" x14ac:dyDescent="0.35">
      <c r="A63" s="41" t="s">
        <v>116</v>
      </c>
      <c r="B63" s="42"/>
      <c r="C63" s="42"/>
      <c r="D63" s="42"/>
      <c r="E63" s="42"/>
      <c r="F63" s="43"/>
      <c r="G63" s="43"/>
      <c r="I63" s="136" t="s">
        <v>1</v>
      </c>
      <c r="J63" s="136"/>
      <c r="K63" s="136"/>
      <c r="L63" s="136"/>
      <c r="M63" s="136"/>
      <c r="N63" s="136"/>
      <c r="O63" s="136"/>
      <c r="P63" s="136"/>
      <c r="Q63" s="136"/>
      <c r="R63" s="136"/>
      <c r="S63" s="136"/>
      <c r="T63" s="5"/>
      <c r="U63" s="37"/>
    </row>
    <row r="64" spans="1:21" ht="18" x14ac:dyDescent="0.35">
      <c r="A64" s="45" t="s">
        <v>2</v>
      </c>
      <c r="B64" s="46"/>
      <c r="C64" s="46"/>
      <c r="D64" s="47" t="s">
        <v>3</v>
      </c>
      <c r="E64" s="47"/>
      <c r="F64" s="48"/>
      <c r="G64" s="48"/>
      <c r="I64" s="131" t="s">
        <v>163</v>
      </c>
      <c r="J64" s="131"/>
      <c r="K64" s="131"/>
      <c r="L64" s="131"/>
      <c r="M64" s="131"/>
      <c r="N64" s="131"/>
      <c r="O64" s="135" t="s">
        <v>164</v>
      </c>
      <c r="P64" s="135"/>
      <c r="Q64" s="135"/>
      <c r="R64" s="135"/>
      <c r="S64" s="135"/>
      <c r="T64" s="5"/>
      <c r="U64" s="37"/>
    </row>
    <row r="65" spans="1:24" ht="18.600000000000001" thickBot="1" x14ac:dyDescent="0.4">
      <c r="A65" s="45" t="s">
        <v>4</v>
      </c>
      <c r="B65" s="46"/>
      <c r="C65" s="46"/>
      <c r="D65" s="47" t="s">
        <v>5</v>
      </c>
      <c r="E65" s="47"/>
      <c r="F65" s="44"/>
      <c r="G65" s="44"/>
      <c r="I65" s="132" t="s">
        <v>117</v>
      </c>
      <c r="J65" s="133"/>
      <c r="K65" s="133"/>
      <c r="L65" s="133"/>
      <c r="M65" s="133"/>
      <c r="N65" s="134"/>
      <c r="O65" s="86"/>
      <c r="P65" s="44"/>
      <c r="Q65" s="5"/>
      <c r="R65" s="5"/>
      <c r="S65" s="5"/>
      <c r="T65" s="5"/>
      <c r="U65" s="37"/>
      <c r="V65" s="5"/>
    </row>
    <row r="66" spans="1:24" ht="15" thickBot="1" x14ac:dyDescent="0.35">
      <c r="A66" s="49"/>
      <c r="B66" s="50"/>
      <c r="C66" s="50"/>
      <c r="D66" s="50"/>
      <c r="E66" s="50"/>
      <c r="F66" s="50"/>
      <c r="G66" s="50"/>
      <c r="H66" s="50"/>
      <c r="I66" s="50"/>
      <c r="J66" s="50"/>
      <c r="K66" s="50"/>
      <c r="L66" s="50"/>
      <c r="M66" s="50"/>
      <c r="N66" s="50"/>
      <c r="O66" s="50"/>
      <c r="P66" s="50"/>
      <c r="Q66" s="50"/>
      <c r="R66" s="50"/>
      <c r="S66" s="50"/>
      <c r="T66" s="50"/>
      <c r="U66" s="51"/>
    </row>
    <row r="67" spans="1:24" ht="15" customHeight="1" x14ac:dyDescent="0.3">
      <c r="A67" s="125"/>
      <c r="B67" s="125"/>
      <c r="C67" s="125"/>
      <c r="D67" s="125"/>
      <c r="E67" s="125"/>
      <c r="F67" s="125"/>
      <c r="G67" s="125"/>
      <c r="H67" s="125"/>
      <c r="I67" s="125"/>
      <c r="J67" s="125"/>
      <c r="K67" s="125"/>
      <c r="L67" s="125"/>
      <c r="M67" s="125"/>
      <c r="N67" s="125"/>
      <c r="O67" s="125"/>
      <c r="P67" s="125"/>
      <c r="Q67" s="125"/>
      <c r="R67" s="125"/>
      <c r="S67" s="125"/>
      <c r="T67" s="125"/>
      <c r="U67" s="125"/>
      <c r="V67" s="5"/>
      <c r="W67" s="5"/>
      <c r="X67" s="5"/>
    </row>
    <row r="68" spans="1:24" ht="15" customHeight="1" x14ac:dyDescent="0.3">
      <c r="A68" s="125"/>
      <c r="B68" s="125"/>
      <c r="C68" s="125"/>
      <c r="D68" s="125"/>
      <c r="E68" s="125"/>
      <c r="F68" s="125"/>
      <c r="G68" s="125"/>
      <c r="H68" s="125"/>
      <c r="I68" s="125"/>
      <c r="J68" s="125"/>
      <c r="K68" s="125"/>
      <c r="L68" s="125"/>
      <c r="M68" s="125"/>
      <c r="N68" s="125"/>
      <c r="O68" s="125"/>
      <c r="P68" s="125"/>
      <c r="Q68" s="125"/>
      <c r="R68" s="125"/>
      <c r="S68" s="125"/>
      <c r="T68" s="125"/>
      <c r="U68" s="125"/>
      <c r="V68" s="5"/>
      <c r="W68" s="5"/>
      <c r="X68" s="5"/>
    </row>
    <row r="69" spans="1:24" ht="15" customHeight="1" x14ac:dyDescent="0.3">
      <c r="A69" s="125"/>
      <c r="B69" s="125"/>
      <c r="C69" s="125"/>
      <c r="D69" s="125"/>
      <c r="E69" s="125"/>
      <c r="F69" s="125"/>
      <c r="G69" s="125"/>
      <c r="H69" s="125"/>
      <c r="I69" s="125"/>
      <c r="J69" s="125"/>
      <c r="K69" s="125"/>
      <c r="L69" s="125"/>
      <c r="M69" s="125"/>
      <c r="N69" s="125"/>
      <c r="O69" s="125"/>
      <c r="P69" s="125"/>
      <c r="Q69" s="125"/>
      <c r="R69" s="125"/>
      <c r="S69" s="125"/>
      <c r="T69" s="125"/>
      <c r="U69" s="125"/>
      <c r="V69" s="5"/>
      <c r="W69" s="5"/>
      <c r="X69" s="5"/>
    </row>
    <row r="70" spans="1:24" x14ac:dyDescent="0.3">
      <c r="A70" s="125"/>
      <c r="B70" s="125"/>
      <c r="C70" s="125"/>
      <c r="D70" s="125"/>
      <c r="E70" s="125"/>
      <c r="F70" s="125"/>
      <c r="G70" s="125"/>
      <c r="H70" s="125"/>
      <c r="I70" s="125"/>
      <c r="J70" s="125"/>
      <c r="K70" s="125"/>
      <c r="L70" s="125"/>
      <c r="M70" s="125"/>
      <c r="N70" s="125"/>
      <c r="O70" s="125"/>
      <c r="P70" s="125"/>
      <c r="Q70" s="125"/>
      <c r="R70" s="125"/>
      <c r="S70" s="125"/>
      <c r="T70" s="125"/>
      <c r="U70" s="125"/>
      <c r="V70" s="5"/>
      <c r="W70" s="5"/>
      <c r="X70" s="5"/>
    </row>
    <row r="71" spans="1:24" x14ac:dyDescent="0.3">
      <c r="A71" s="125"/>
      <c r="B71" s="125"/>
      <c r="C71" s="125"/>
      <c r="D71" s="125"/>
      <c r="E71" s="125"/>
      <c r="F71" s="125"/>
      <c r="G71" s="125"/>
      <c r="H71" s="125"/>
      <c r="I71" s="125"/>
      <c r="J71" s="125"/>
      <c r="K71" s="125"/>
      <c r="L71" s="125"/>
      <c r="M71" s="125"/>
      <c r="N71" s="125"/>
      <c r="O71" s="125"/>
      <c r="P71" s="125"/>
      <c r="Q71" s="125"/>
      <c r="R71" s="125"/>
      <c r="S71" s="125"/>
      <c r="T71" s="125"/>
      <c r="U71" s="125"/>
      <c r="V71" s="5"/>
      <c r="W71" s="5"/>
      <c r="X71" s="5"/>
    </row>
    <row r="72" spans="1:24" x14ac:dyDescent="0.3">
      <c r="A72" s="5"/>
      <c r="B72" s="5"/>
      <c r="C72" s="5"/>
      <c r="D72" s="5"/>
      <c r="E72" s="5"/>
      <c r="F72" s="5"/>
      <c r="G72" s="5"/>
      <c r="H72" s="5"/>
      <c r="I72" s="5"/>
      <c r="J72" s="5"/>
      <c r="K72" s="5"/>
      <c r="L72" s="5"/>
      <c r="M72" s="5"/>
      <c r="N72" s="5"/>
      <c r="O72" s="5"/>
      <c r="P72" s="5"/>
      <c r="Q72" s="5"/>
      <c r="R72" s="5"/>
      <c r="S72" s="5"/>
      <c r="T72" s="5"/>
      <c r="U72" s="5"/>
      <c r="V72" s="5"/>
      <c r="W72" s="5"/>
      <c r="X72" s="5"/>
    </row>
    <row r="73" spans="1:24" x14ac:dyDescent="0.3">
      <c r="A73" s="5"/>
      <c r="B73" s="5"/>
      <c r="C73" s="5"/>
      <c r="D73" s="5"/>
      <c r="E73" s="5"/>
      <c r="F73" s="5"/>
      <c r="G73" s="5"/>
      <c r="H73" s="5"/>
      <c r="I73" s="5"/>
      <c r="J73" s="5"/>
      <c r="K73" s="5"/>
      <c r="L73" s="5"/>
      <c r="M73" s="5"/>
      <c r="N73" s="5"/>
      <c r="O73" s="5"/>
      <c r="P73" s="5"/>
      <c r="Q73" s="5"/>
      <c r="R73" s="5"/>
      <c r="S73" s="5"/>
      <c r="T73" s="5"/>
      <c r="U73" s="5"/>
      <c r="V73" s="5"/>
      <c r="W73" s="5"/>
      <c r="X73" s="5"/>
    </row>
    <row r="74" spans="1:24" x14ac:dyDescent="0.3">
      <c r="A74" s="5"/>
      <c r="B74" s="5"/>
      <c r="C74" s="5"/>
      <c r="D74" s="5"/>
      <c r="E74" s="5"/>
      <c r="F74" s="5"/>
      <c r="G74" s="5"/>
      <c r="H74" s="5"/>
      <c r="I74" s="5"/>
      <c r="J74" s="5"/>
      <c r="K74" s="5"/>
      <c r="L74" s="5"/>
      <c r="M74" s="5"/>
      <c r="N74" s="5"/>
      <c r="O74" s="5"/>
      <c r="P74" s="5"/>
      <c r="Q74" s="5"/>
      <c r="R74" s="5"/>
      <c r="S74" s="5"/>
      <c r="T74" s="5"/>
      <c r="U74" s="5"/>
      <c r="V74" s="5"/>
      <c r="W74" s="5"/>
      <c r="X74" s="5"/>
    </row>
    <row r="75" spans="1:24" x14ac:dyDescent="0.3">
      <c r="A75" s="5"/>
      <c r="B75" s="5"/>
      <c r="C75" s="5"/>
      <c r="D75" s="5"/>
      <c r="E75" s="5"/>
      <c r="F75" s="5"/>
      <c r="G75" s="5"/>
      <c r="H75" s="5"/>
      <c r="I75" s="5"/>
      <c r="J75" s="5"/>
      <c r="K75" s="5"/>
      <c r="L75" s="5"/>
      <c r="M75" s="5"/>
      <c r="N75" s="5"/>
      <c r="O75" s="5"/>
      <c r="P75" s="5"/>
      <c r="Q75" s="5"/>
      <c r="R75" s="5"/>
      <c r="S75" s="5"/>
      <c r="T75" s="5"/>
      <c r="U75" s="5"/>
      <c r="V75" s="5"/>
      <c r="W75" s="5"/>
      <c r="X75" s="5"/>
    </row>
    <row r="76" spans="1:24" x14ac:dyDescent="0.3">
      <c r="A76" s="5"/>
      <c r="B76" s="5"/>
      <c r="C76" s="5"/>
      <c r="D76" s="5"/>
      <c r="E76" s="5"/>
      <c r="F76" s="5"/>
      <c r="G76" s="5"/>
      <c r="H76" s="5"/>
      <c r="I76" s="5"/>
      <c r="J76" s="5"/>
      <c r="K76" s="5"/>
      <c r="L76" s="5"/>
      <c r="M76" s="5"/>
      <c r="N76" s="5"/>
      <c r="O76" s="5"/>
      <c r="P76" s="5"/>
      <c r="Q76" s="5"/>
      <c r="R76" s="5"/>
      <c r="S76" s="5"/>
      <c r="T76" s="5"/>
      <c r="U76" s="5"/>
      <c r="V76" s="5"/>
      <c r="W76" s="5"/>
      <c r="X76" s="5"/>
    </row>
    <row r="77" spans="1:24" x14ac:dyDescent="0.3">
      <c r="A77" s="5"/>
      <c r="B77" s="5"/>
      <c r="C77" s="5"/>
      <c r="D77" s="5"/>
      <c r="E77" s="5"/>
      <c r="F77" s="5"/>
      <c r="G77" s="5"/>
      <c r="H77" s="5"/>
      <c r="I77" s="5"/>
      <c r="J77" s="5"/>
      <c r="K77" s="5"/>
      <c r="L77" s="5"/>
      <c r="M77" s="5"/>
      <c r="N77" s="5"/>
      <c r="O77" s="5"/>
      <c r="P77" s="5"/>
      <c r="Q77" s="5"/>
      <c r="R77" s="5"/>
      <c r="S77" s="5"/>
      <c r="T77" s="5"/>
      <c r="U77" s="5"/>
      <c r="V77" s="5"/>
      <c r="W77" s="5"/>
      <c r="X77" s="5"/>
    </row>
    <row r="78" spans="1:24" x14ac:dyDescent="0.3">
      <c r="A78" s="5"/>
      <c r="B78" s="5"/>
      <c r="C78" s="5"/>
      <c r="D78" s="5"/>
      <c r="E78" s="5"/>
      <c r="F78" s="5"/>
      <c r="G78" s="5"/>
      <c r="H78" s="5"/>
      <c r="I78" s="5"/>
      <c r="J78" s="5"/>
      <c r="K78" s="5"/>
      <c r="L78" s="5"/>
      <c r="M78" s="5"/>
      <c r="N78" s="5"/>
      <c r="O78" s="5"/>
      <c r="P78" s="5"/>
      <c r="Q78" s="5"/>
      <c r="R78" s="5"/>
      <c r="S78" s="5"/>
      <c r="T78" s="5"/>
      <c r="U78" s="5"/>
      <c r="V78" s="5"/>
      <c r="W78" s="5"/>
      <c r="X78" s="5"/>
    </row>
    <row r="79" spans="1:24" x14ac:dyDescent="0.3">
      <c r="A79" s="5"/>
      <c r="B79" s="5"/>
      <c r="C79" s="5"/>
      <c r="D79" s="5"/>
      <c r="E79" s="5"/>
      <c r="F79" s="5"/>
      <c r="G79" s="5"/>
      <c r="H79" s="5"/>
      <c r="I79" s="5"/>
      <c r="J79" s="5"/>
      <c r="K79" s="5"/>
      <c r="L79" s="5"/>
      <c r="M79" s="5"/>
      <c r="N79" s="5"/>
      <c r="O79" s="5"/>
      <c r="P79" s="5"/>
      <c r="Q79" s="5"/>
      <c r="R79" s="5"/>
      <c r="S79" s="5"/>
      <c r="T79" s="5"/>
      <c r="U79" s="5"/>
      <c r="V79" s="5"/>
      <c r="W79" s="5"/>
      <c r="X79" s="5"/>
    </row>
  </sheetData>
  <mergeCells count="20">
    <mergeCell ref="A67:U71"/>
    <mergeCell ref="Q7:R7"/>
    <mergeCell ref="B24:G26"/>
    <mergeCell ref="H24:T26"/>
    <mergeCell ref="I63:S63"/>
    <mergeCell ref="I64:N64"/>
    <mergeCell ref="O64:S64"/>
    <mergeCell ref="I65:N65"/>
    <mergeCell ref="A1:U1"/>
    <mergeCell ref="A2:U2"/>
    <mergeCell ref="A3:U3"/>
    <mergeCell ref="C7:D7"/>
    <mergeCell ref="E7:F7"/>
    <mergeCell ref="G7:H7"/>
    <mergeCell ref="I7:J7"/>
    <mergeCell ref="K7:L7"/>
    <mergeCell ref="M7:N7"/>
    <mergeCell ref="O7:P7"/>
    <mergeCell ref="S7:T7"/>
    <mergeCell ref="C6:N6"/>
  </mergeCells>
  <conditionalFormatting sqref="E30:E59">
    <cfRule type="cellIs" dxfId="12" priority="9" operator="equal">
      <formula>"X/X"</formula>
    </cfRule>
  </conditionalFormatting>
  <conditionalFormatting sqref="E59">
    <cfRule type="cellIs" dxfId="11" priority="5" operator="greaterThan">
      <formula>180</formula>
    </cfRule>
    <cfRule type="cellIs" dxfId="10" priority="6" operator="equal">
      <formula>180</formula>
    </cfRule>
    <cfRule type="cellIs" dxfId="9" priority="7" operator="lessThan">
      <formula>180</formula>
    </cfRule>
  </conditionalFormatting>
  <conditionalFormatting sqref="F30">
    <cfRule type="cellIs" dxfId="8" priority="4" operator="equal">
      <formula>"X/X"</formula>
    </cfRule>
  </conditionalFormatting>
  <hyperlinks>
    <hyperlink ref="D64" r:id="rId1"/>
    <hyperlink ref="D65" r:id="rId2"/>
  </hyperlinks>
  <pageMargins left="0.7" right="0.7" top="0.78740157499999996" bottom="0.78740157499999996" header="0.3" footer="0.3"/>
  <drawing r:id="rId3"/>
  <legacyDrawing r:id="rId4"/>
  <extLst>
    <ext xmlns:x14="http://schemas.microsoft.com/office/spreadsheetml/2009/9/main" uri="{CCE6A557-97BC-4b89-ADB6-D9C93CAAB3DF}">
      <x14:dataValidations xmlns:xm="http://schemas.microsoft.com/office/excel/2006/main" count="10">
        <x14:dataValidation type="list" allowBlank="1" showInputMessage="1" showErrorMessage="1">
          <x14:formula1>
            <xm:f>Datenbank_TVWL!$A$2:$A$70</xm:f>
          </x14:formula1>
          <xm:sqref>C9:C17 E9:E17 G9:G17 I9:I17 K9:K17 Q9:Q17 M9:M17 O9:O17 S9:S17</xm:sqref>
        </x14:dataValidation>
        <x14:dataValidation type="list" allowBlank="1" showInputMessage="1" showErrorMessage="1">
          <x14:formula1>
            <xm:f>Datenbank_WING!A2</xm:f>
          </x14:formula1>
          <xm:sqref>C18:C20</xm:sqref>
        </x14:dataValidation>
        <x14:dataValidation type="list" allowBlank="1" showInputMessage="1" showErrorMessage="1">
          <x14:formula1>
            <xm:f>Datenbank_WING!C2</xm:f>
          </x14:formula1>
          <xm:sqref>E18:E20</xm:sqref>
        </x14:dataValidation>
        <x14:dataValidation type="list" allowBlank="1" showInputMessage="1" showErrorMessage="1">
          <x14:formula1>
            <xm:f>Datenbank_WING!E2</xm:f>
          </x14:formula1>
          <xm:sqref>G18:G20</xm:sqref>
        </x14:dataValidation>
        <x14:dataValidation type="list" allowBlank="1" showInputMessage="1" showErrorMessage="1">
          <x14:formula1>
            <xm:f>Datenbank_WING!G2</xm:f>
          </x14:formula1>
          <xm:sqref>I18:I20</xm:sqref>
        </x14:dataValidation>
        <x14:dataValidation type="list" allowBlank="1" showInputMessage="1" showErrorMessage="1">
          <x14:formula1>
            <xm:f>Datenbank_WING!I2</xm:f>
          </x14:formula1>
          <xm:sqref>K18:K20</xm:sqref>
        </x14:dataValidation>
        <x14:dataValidation type="list" allowBlank="1" showInputMessage="1" showErrorMessage="1">
          <x14:formula1>
            <xm:f>Datenbank_WING!K2</xm:f>
          </x14:formula1>
          <xm:sqref>M18:M20</xm:sqref>
        </x14:dataValidation>
        <x14:dataValidation type="list" allowBlank="1" showInputMessage="1" showErrorMessage="1">
          <x14:formula1>
            <xm:f>Datenbank_WING!M2</xm:f>
          </x14:formula1>
          <xm:sqref>O18:O20</xm:sqref>
        </x14:dataValidation>
        <x14:dataValidation type="list" allowBlank="1" showInputMessage="1" showErrorMessage="1">
          <x14:formula1>
            <xm:f>Datenbank_WING!O2</xm:f>
          </x14:formula1>
          <xm:sqref>Q18:Q20</xm:sqref>
        </x14:dataValidation>
        <x14:dataValidation type="list" allowBlank="1" showInputMessage="1" showErrorMessage="1">
          <x14:formula1>
            <xm:f>Datenbank_WING!Q2</xm:f>
          </x14:formula1>
          <xm:sqref>S18:S20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A595"/>
  </sheetPr>
  <dimension ref="A1:X80"/>
  <sheetViews>
    <sheetView zoomScale="30" zoomScaleNormal="30" workbookViewId="0">
      <selection sqref="A1:U1"/>
    </sheetView>
  </sheetViews>
  <sheetFormatPr baseColWidth="10" defaultColWidth="11.44140625" defaultRowHeight="14.4" x14ac:dyDescent="0.3"/>
  <cols>
    <col min="1" max="1" width="6" style="1" customWidth="1"/>
    <col min="2" max="3" width="35.6640625" style="1" customWidth="1"/>
    <col min="4" max="4" width="76.44140625" style="1" bestFit="1" customWidth="1"/>
    <col min="5" max="5" width="39.44140625" style="1" bestFit="1" customWidth="1"/>
    <col min="6" max="16" width="35.6640625" style="1" customWidth="1"/>
    <col min="17" max="17" width="56.6640625" style="1" bestFit="1" customWidth="1"/>
    <col min="18" max="18" width="42" style="1" bestFit="1" customWidth="1"/>
    <col min="19" max="20" width="42" style="1" customWidth="1"/>
    <col min="21" max="21" width="35.6640625" style="1" customWidth="1"/>
    <col min="22" max="16384" width="11.44140625" style="1"/>
  </cols>
  <sheetData>
    <row r="1" spans="1:21" ht="46.2" x14ac:dyDescent="0.85">
      <c r="A1" s="137" t="s">
        <v>10</v>
      </c>
      <c r="B1" s="138"/>
      <c r="C1" s="138"/>
      <c r="D1" s="138"/>
      <c r="E1" s="138"/>
      <c r="F1" s="138"/>
      <c r="G1" s="138"/>
      <c r="H1" s="138"/>
      <c r="I1" s="138"/>
      <c r="J1" s="138"/>
      <c r="K1" s="138"/>
      <c r="L1" s="138"/>
      <c r="M1" s="138"/>
      <c r="N1" s="138"/>
      <c r="O1" s="138"/>
      <c r="P1" s="138"/>
      <c r="Q1" s="138"/>
      <c r="R1" s="138"/>
      <c r="S1" s="138"/>
      <c r="T1" s="138"/>
      <c r="U1" s="139"/>
    </row>
    <row r="2" spans="1:21" ht="36.6" x14ac:dyDescent="0.7">
      <c r="A2" s="140" t="s">
        <v>167</v>
      </c>
      <c r="B2" s="141"/>
      <c r="C2" s="141"/>
      <c r="D2" s="141"/>
      <c r="E2" s="141"/>
      <c r="F2" s="141"/>
      <c r="G2" s="141"/>
      <c r="H2" s="141"/>
      <c r="I2" s="141"/>
      <c r="J2" s="141"/>
      <c r="K2" s="141"/>
      <c r="L2" s="141"/>
      <c r="M2" s="141"/>
      <c r="N2" s="141"/>
      <c r="O2" s="141"/>
      <c r="P2" s="141"/>
      <c r="Q2" s="141"/>
      <c r="R2" s="141"/>
      <c r="S2" s="141"/>
      <c r="T2" s="141"/>
      <c r="U2" s="142"/>
    </row>
    <row r="3" spans="1:21" ht="18" x14ac:dyDescent="0.35">
      <c r="A3" s="143"/>
      <c r="B3" s="144"/>
      <c r="C3" s="144"/>
      <c r="D3" s="144"/>
      <c r="E3" s="144"/>
      <c r="F3" s="144"/>
      <c r="G3" s="144"/>
      <c r="H3" s="144"/>
      <c r="I3" s="144"/>
      <c r="J3" s="144"/>
      <c r="K3" s="144"/>
      <c r="L3" s="144"/>
      <c r="M3" s="144"/>
      <c r="N3" s="144"/>
      <c r="O3" s="144"/>
      <c r="P3" s="144"/>
      <c r="Q3" s="144"/>
      <c r="R3" s="144"/>
      <c r="S3" s="144"/>
      <c r="T3" s="144"/>
      <c r="U3" s="145"/>
    </row>
    <row r="4" spans="1:21" ht="18" x14ac:dyDescent="0.35">
      <c r="A4" s="31"/>
      <c r="B4" s="27"/>
      <c r="C4" s="27"/>
      <c r="D4" s="27"/>
      <c r="E4" s="27"/>
      <c r="F4" s="27"/>
      <c r="G4" s="27"/>
      <c r="H4" s="27"/>
      <c r="I4" s="27"/>
      <c r="J4" s="27"/>
      <c r="K4" s="27"/>
      <c r="L4" s="27"/>
      <c r="M4" s="27"/>
      <c r="N4" s="27"/>
      <c r="O4" s="27"/>
      <c r="P4" s="27"/>
      <c r="Q4" s="27"/>
      <c r="R4" s="27"/>
      <c r="S4" s="27"/>
      <c r="T4" s="27"/>
      <c r="U4" s="32"/>
    </row>
    <row r="5" spans="1:21" ht="18" x14ac:dyDescent="0.35">
      <c r="A5" s="31"/>
      <c r="B5" s="27"/>
      <c r="C5" s="27"/>
      <c r="D5" s="27"/>
      <c r="E5" s="27"/>
      <c r="F5" s="27"/>
      <c r="G5" s="27"/>
      <c r="H5" s="27"/>
      <c r="I5" s="27"/>
      <c r="J5" s="27"/>
      <c r="K5" s="27"/>
      <c r="L5" s="27"/>
      <c r="M5" s="27"/>
      <c r="N5" s="27"/>
      <c r="O5" s="27"/>
      <c r="P5" s="27"/>
      <c r="Q5" s="27"/>
      <c r="R5" s="27"/>
      <c r="S5" s="27"/>
      <c r="T5" s="27"/>
      <c r="U5" s="32"/>
    </row>
    <row r="6" spans="1:21" ht="31.8" thickBot="1" x14ac:dyDescent="0.65">
      <c r="A6" s="31"/>
      <c r="B6" s="27"/>
      <c r="C6" s="151" t="s">
        <v>148</v>
      </c>
      <c r="D6" s="152"/>
      <c r="E6" s="152"/>
      <c r="F6" s="152"/>
      <c r="G6" s="152"/>
      <c r="H6" s="152"/>
      <c r="I6" s="152"/>
      <c r="J6" s="152"/>
      <c r="K6" s="152"/>
      <c r="L6" s="152"/>
      <c r="M6" s="152"/>
      <c r="N6" s="153"/>
      <c r="O6" s="94"/>
      <c r="P6" s="95"/>
      <c r="Q6" s="95"/>
      <c r="R6" s="95"/>
      <c r="S6" s="95"/>
      <c r="T6" s="95"/>
      <c r="U6" s="32"/>
    </row>
    <row r="7" spans="1:21" ht="16.2" thickBot="1" x14ac:dyDescent="0.35">
      <c r="A7" s="33"/>
      <c r="B7" s="80"/>
      <c r="C7" s="154" t="s">
        <v>30</v>
      </c>
      <c r="D7" s="155"/>
      <c r="E7" s="156" t="s">
        <v>31</v>
      </c>
      <c r="F7" s="155"/>
      <c r="G7" s="156" t="s">
        <v>32</v>
      </c>
      <c r="H7" s="155"/>
      <c r="I7" s="156" t="s">
        <v>33</v>
      </c>
      <c r="J7" s="155"/>
      <c r="K7" s="156" t="s">
        <v>34</v>
      </c>
      <c r="L7" s="155"/>
      <c r="M7" s="156" t="s">
        <v>35</v>
      </c>
      <c r="N7" s="157"/>
      <c r="O7" s="158" t="s">
        <v>36</v>
      </c>
      <c r="P7" s="159"/>
      <c r="Q7" s="159" t="s">
        <v>37</v>
      </c>
      <c r="R7" s="162"/>
      <c r="S7" s="160" t="s">
        <v>147</v>
      </c>
      <c r="T7" s="161"/>
      <c r="U7" s="34"/>
    </row>
    <row r="8" spans="1:21" ht="15.6" x14ac:dyDescent="0.3">
      <c r="A8" s="33"/>
      <c r="B8" s="18"/>
      <c r="C8" s="11" t="s">
        <v>28</v>
      </c>
      <c r="D8" s="12" t="s">
        <v>29</v>
      </c>
      <c r="E8" s="11" t="s">
        <v>28</v>
      </c>
      <c r="F8" s="12" t="s">
        <v>29</v>
      </c>
      <c r="G8" s="11" t="s">
        <v>28</v>
      </c>
      <c r="H8" s="12" t="s">
        <v>29</v>
      </c>
      <c r="I8" s="11" t="s">
        <v>28</v>
      </c>
      <c r="J8" s="12" t="s">
        <v>29</v>
      </c>
      <c r="K8" s="11" t="s">
        <v>28</v>
      </c>
      <c r="L8" s="12" t="s">
        <v>29</v>
      </c>
      <c r="M8" s="11" t="s">
        <v>28</v>
      </c>
      <c r="N8" s="12" t="s">
        <v>29</v>
      </c>
      <c r="O8" s="28" t="s">
        <v>28</v>
      </c>
      <c r="P8" s="29" t="s">
        <v>29</v>
      </c>
      <c r="Q8" s="28" t="s">
        <v>28</v>
      </c>
      <c r="R8" s="29" t="s">
        <v>29</v>
      </c>
      <c r="S8" s="28" t="s">
        <v>28</v>
      </c>
      <c r="T8" s="96" t="s">
        <v>29</v>
      </c>
      <c r="U8" s="34"/>
    </row>
    <row r="9" spans="1:21" ht="49.5" customHeight="1" x14ac:dyDescent="0.3">
      <c r="A9" s="35"/>
      <c r="B9" s="19" t="s">
        <v>6</v>
      </c>
      <c r="C9" s="63"/>
      <c r="D9" s="62"/>
      <c r="E9" s="63"/>
      <c r="F9" s="62"/>
      <c r="G9" s="63"/>
      <c r="H9" s="62"/>
      <c r="I9" s="63"/>
      <c r="J9" s="62"/>
      <c r="K9" s="63"/>
      <c r="L9" s="62"/>
      <c r="M9" s="63"/>
      <c r="N9" s="62"/>
      <c r="O9" s="63"/>
      <c r="P9" s="62"/>
      <c r="Q9" s="63"/>
      <c r="R9" s="62"/>
      <c r="S9" s="63"/>
      <c r="T9" s="97"/>
      <c r="U9" s="34"/>
    </row>
    <row r="10" spans="1:21" ht="15.6" x14ac:dyDescent="0.3">
      <c r="A10" s="35"/>
      <c r="B10" s="19" t="s">
        <v>7</v>
      </c>
      <c r="C10" s="63"/>
      <c r="D10" s="62"/>
      <c r="E10" s="63"/>
      <c r="F10" s="62"/>
      <c r="G10" s="63"/>
      <c r="H10" s="62"/>
      <c r="I10" s="63"/>
      <c r="J10" s="62"/>
      <c r="K10" s="63"/>
      <c r="L10" s="62"/>
      <c r="M10" s="63"/>
      <c r="N10" s="62"/>
      <c r="O10" s="63"/>
      <c r="P10" s="62"/>
      <c r="Q10" s="63"/>
      <c r="R10" s="62"/>
      <c r="S10" s="63"/>
      <c r="T10" s="97"/>
      <c r="U10" s="34"/>
    </row>
    <row r="11" spans="1:21" ht="58.5" customHeight="1" x14ac:dyDescent="0.3">
      <c r="A11" s="35"/>
      <c r="B11" s="19" t="s">
        <v>8</v>
      </c>
      <c r="C11" s="63"/>
      <c r="D11" s="62"/>
      <c r="E11" s="63"/>
      <c r="F11" s="62"/>
      <c r="G11" s="63"/>
      <c r="H11" s="62"/>
      <c r="I11" s="63"/>
      <c r="J11" s="62"/>
      <c r="K11" s="63"/>
      <c r="L11" s="62"/>
      <c r="M11" s="63"/>
      <c r="N11" s="62"/>
      <c r="O11" s="63"/>
      <c r="P11" s="62"/>
      <c r="Q11" s="63"/>
      <c r="R11" s="62"/>
      <c r="S11" s="63"/>
      <c r="T11" s="97"/>
      <c r="U11" s="34"/>
    </row>
    <row r="12" spans="1:21" ht="15.6" x14ac:dyDescent="0.3">
      <c r="A12" s="35"/>
      <c r="B12" s="19" t="s">
        <v>25</v>
      </c>
      <c r="C12" s="63"/>
      <c r="D12" s="62"/>
      <c r="E12" s="63"/>
      <c r="F12" s="62"/>
      <c r="G12" s="63"/>
      <c r="H12" s="62"/>
      <c r="I12" s="63"/>
      <c r="J12" s="62"/>
      <c r="K12" s="63"/>
      <c r="L12" s="62"/>
      <c r="M12" s="63"/>
      <c r="N12" s="62"/>
      <c r="O12" s="63"/>
      <c r="P12" s="62"/>
      <c r="Q12" s="63"/>
      <c r="R12" s="62"/>
      <c r="S12" s="63"/>
      <c r="T12" s="97"/>
      <c r="U12" s="34"/>
    </row>
    <row r="13" spans="1:21" ht="51.75" customHeight="1" x14ac:dyDescent="0.3">
      <c r="A13" s="35"/>
      <c r="B13" s="20" t="s">
        <v>26</v>
      </c>
      <c r="C13" s="63"/>
      <c r="D13" s="62"/>
      <c r="E13" s="63"/>
      <c r="F13" s="62"/>
      <c r="G13" s="63"/>
      <c r="H13" s="62"/>
      <c r="I13" s="63"/>
      <c r="J13" s="62"/>
      <c r="K13" s="63"/>
      <c r="L13" s="62"/>
      <c r="M13" s="63"/>
      <c r="N13" s="62"/>
      <c r="O13" s="63"/>
      <c r="P13" s="62"/>
      <c r="Q13" s="63"/>
      <c r="R13" s="62"/>
      <c r="S13" s="63"/>
      <c r="T13" s="97"/>
      <c r="U13" s="34"/>
    </row>
    <row r="14" spans="1:21" ht="15.6" x14ac:dyDescent="0.3">
      <c r="A14" s="35"/>
      <c r="B14" s="20" t="s">
        <v>27</v>
      </c>
      <c r="C14" s="63"/>
      <c r="D14" s="62"/>
      <c r="E14" s="63"/>
      <c r="F14" s="62"/>
      <c r="G14" s="63"/>
      <c r="H14" s="62"/>
      <c r="I14" s="63"/>
      <c r="J14" s="62"/>
      <c r="K14" s="63"/>
      <c r="L14" s="62"/>
      <c r="M14" s="63"/>
      <c r="N14" s="62"/>
      <c r="O14" s="63"/>
      <c r="P14" s="62"/>
      <c r="Q14" s="63"/>
      <c r="R14" s="62"/>
      <c r="S14" s="63"/>
      <c r="T14" s="97"/>
      <c r="U14" s="34"/>
    </row>
    <row r="15" spans="1:21" ht="15.6" x14ac:dyDescent="0.3">
      <c r="A15" s="35"/>
      <c r="B15" s="20" t="s">
        <v>143</v>
      </c>
      <c r="C15" s="63"/>
      <c r="D15" s="62"/>
      <c r="E15" s="63"/>
      <c r="F15" s="62"/>
      <c r="G15" s="63"/>
      <c r="H15" s="62"/>
      <c r="I15" s="63"/>
      <c r="J15" s="62"/>
      <c r="K15" s="63"/>
      <c r="L15" s="62"/>
      <c r="M15" s="63"/>
      <c r="N15" s="62"/>
      <c r="O15" s="63"/>
      <c r="P15" s="62"/>
      <c r="Q15" s="63"/>
      <c r="R15" s="62"/>
      <c r="S15" s="63"/>
      <c r="T15" s="62"/>
      <c r="U15" s="34"/>
    </row>
    <row r="16" spans="1:21" ht="15.6" x14ac:dyDescent="0.3">
      <c r="A16" s="35"/>
      <c r="B16" s="20" t="s">
        <v>144</v>
      </c>
      <c r="C16" s="63"/>
      <c r="D16" s="62"/>
      <c r="E16" s="63"/>
      <c r="F16" s="62"/>
      <c r="G16" s="63"/>
      <c r="H16" s="62"/>
      <c r="I16" s="63"/>
      <c r="J16" s="62"/>
      <c r="K16" s="63"/>
      <c r="L16" s="62"/>
      <c r="M16" s="63"/>
      <c r="N16" s="62"/>
      <c r="O16" s="63"/>
      <c r="P16" s="62"/>
      <c r="Q16" s="63"/>
      <c r="R16" s="62"/>
      <c r="S16" s="63"/>
      <c r="T16" s="62"/>
      <c r="U16" s="34"/>
    </row>
    <row r="17" spans="1:21" ht="15.6" x14ac:dyDescent="0.3">
      <c r="A17" s="35"/>
      <c r="B17" s="20" t="s">
        <v>145</v>
      </c>
      <c r="C17" s="63"/>
      <c r="D17" s="62"/>
      <c r="E17" s="63"/>
      <c r="F17" s="62"/>
      <c r="G17" s="63"/>
      <c r="H17" s="62"/>
      <c r="I17" s="63"/>
      <c r="J17" s="62"/>
      <c r="K17" s="63"/>
      <c r="L17" s="62"/>
      <c r="M17" s="63"/>
      <c r="N17" s="62"/>
      <c r="O17" s="63"/>
      <c r="P17" s="62"/>
      <c r="Q17" s="63"/>
      <c r="R17" s="62"/>
      <c r="S17" s="63"/>
      <c r="T17" s="62"/>
      <c r="U17" s="34"/>
    </row>
    <row r="18" spans="1:21" ht="26.25" customHeight="1" x14ac:dyDescent="0.3">
      <c r="A18" s="35"/>
      <c r="B18" s="20" t="s">
        <v>9</v>
      </c>
      <c r="C18" s="64"/>
      <c r="D18" s="62"/>
      <c r="E18" s="64"/>
      <c r="F18" s="62"/>
      <c r="G18" s="64"/>
      <c r="H18" s="62"/>
      <c r="I18" s="64"/>
      <c r="J18" s="62"/>
      <c r="K18" s="64"/>
      <c r="L18" s="62"/>
      <c r="M18" s="64"/>
      <c r="N18" s="62"/>
      <c r="O18" s="64"/>
      <c r="P18" s="62"/>
      <c r="Q18" s="64"/>
      <c r="R18" s="62"/>
      <c r="S18" s="64"/>
      <c r="T18" s="97"/>
      <c r="U18" s="34"/>
    </row>
    <row r="19" spans="1:21" ht="15.6" x14ac:dyDescent="0.3">
      <c r="A19" s="33"/>
      <c r="B19" s="20" t="s">
        <v>12</v>
      </c>
      <c r="C19" s="64"/>
      <c r="D19" s="62"/>
      <c r="E19" s="64"/>
      <c r="F19" s="69"/>
      <c r="G19" s="64"/>
      <c r="H19" s="62"/>
      <c r="I19" s="64"/>
      <c r="J19" s="62"/>
      <c r="K19" s="64"/>
      <c r="L19" s="62"/>
      <c r="M19" s="64"/>
      <c r="N19" s="62"/>
      <c r="O19" s="64"/>
      <c r="P19" s="62"/>
      <c r="Q19" s="64"/>
      <c r="R19" s="75"/>
      <c r="S19" s="64"/>
      <c r="T19" s="98"/>
      <c r="U19" s="34"/>
    </row>
    <row r="20" spans="1:21" ht="16.2" thickBot="1" x14ac:dyDescent="0.35">
      <c r="A20" s="33"/>
      <c r="B20" s="21" t="s">
        <v>22</v>
      </c>
      <c r="C20" s="16">
        <f>Datenbank_WINFO!E41</f>
        <v>0</v>
      </c>
      <c r="D20" s="16"/>
      <c r="E20" s="73">
        <f>Datenbank_WINFO!F41</f>
        <v>0</v>
      </c>
      <c r="F20" s="73"/>
      <c r="G20" s="73">
        <f>Datenbank_WINFO!G41</f>
        <v>0</v>
      </c>
      <c r="H20" s="73"/>
      <c r="I20" s="73">
        <f>Datenbank_WINFO!H41</f>
        <v>0</v>
      </c>
      <c r="J20" s="73"/>
      <c r="K20" s="73">
        <f>Datenbank_WINFO!I41</f>
        <v>0</v>
      </c>
      <c r="L20" s="73"/>
      <c r="M20" s="73">
        <f>Datenbank_WINFO!J41</f>
        <v>0</v>
      </c>
      <c r="N20" s="73"/>
      <c r="O20" s="73">
        <f>Datenbank_WINFO!K41</f>
        <v>0</v>
      </c>
      <c r="P20" s="73"/>
      <c r="Q20" s="73">
        <f>Datenbank_WINFO!L41</f>
        <v>0</v>
      </c>
      <c r="R20" s="73"/>
      <c r="S20" s="73">
        <f>Datenbank_WINFO!M41</f>
        <v>0</v>
      </c>
      <c r="T20" s="99"/>
      <c r="U20" s="34"/>
    </row>
    <row r="21" spans="1:21" ht="15" customHeight="1" x14ac:dyDescent="0.3">
      <c r="A21" s="35"/>
      <c r="B21" s="5"/>
      <c r="C21" s="5"/>
      <c r="D21" s="5"/>
      <c r="E21" s="5"/>
      <c r="F21" s="5"/>
      <c r="G21" s="5"/>
      <c r="H21" s="5"/>
      <c r="I21" s="5"/>
      <c r="J21" s="5"/>
      <c r="K21" s="5"/>
      <c r="L21" s="5"/>
      <c r="M21" s="5"/>
      <c r="N21" s="5"/>
      <c r="O21" s="5"/>
      <c r="P21" s="5"/>
      <c r="Q21" s="5"/>
      <c r="R21" s="36"/>
      <c r="S21" s="36"/>
      <c r="T21" s="36"/>
      <c r="U21" s="37"/>
    </row>
    <row r="22" spans="1:21" ht="15" customHeight="1" x14ac:dyDescent="0.3">
      <c r="A22" s="35"/>
      <c r="B22" s="5"/>
      <c r="C22" s="5"/>
      <c r="D22" s="5"/>
      <c r="E22" s="5"/>
      <c r="F22" s="5"/>
      <c r="G22" s="5"/>
      <c r="H22" s="5"/>
      <c r="I22" s="5"/>
      <c r="J22" s="5"/>
      <c r="K22" s="5"/>
      <c r="L22" s="5"/>
      <c r="M22" s="5"/>
      <c r="N22" s="5"/>
      <c r="O22" s="5"/>
      <c r="P22" s="5"/>
      <c r="Q22" s="5"/>
      <c r="R22" s="36"/>
      <c r="S22" s="36"/>
      <c r="T22" s="36"/>
      <c r="U22" s="37"/>
    </row>
    <row r="23" spans="1:21" ht="15" customHeight="1" x14ac:dyDescent="0.3">
      <c r="A23" s="35"/>
      <c r="B23" s="126" t="s">
        <v>119</v>
      </c>
      <c r="C23" s="126"/>
      <c r="D23" s="126"/>
      <c r="E23" s="126"/>
      <c r="F23" s="126"/>
      <c r="G23" s="127"/>
      <c r="H23" s="130" t="s">
        <v>146</v>
      </c>
      <c r="I23" s="126"/>
      <c r="J23" s="126"/>
      <c r="K23" s="126"/>
      <c r="L23" s="126"/>
      <c r="M23" s="126"/>
      <c r="N23" s="126"/>
      <c r="O23" s="126"/>
      <c r="P23" s="126"/>
      <c r="Q23" s="126"/>
      <c r="R23" s="126"/>
      <c r="S23" s="126"/>
      <c r="T23" s="126"/>
      <c r="U23" s="85"/>
    </row>
    <row r="24" spans="1:21" ht="15" customHeight="1" x14ac:dyDescent="0.3">
      <c r="A24" s="35"/>
      <c r="B24" s="126"/>
      <c r="C24" s="126"/>
      <c r="D24" s="126"/>
      <c r="E24" s="126"/>
      <c r="F24" s="126"/>
      <c r="G24" s="127"/>
      <c r="H24" s="130"/>
      <c r="I24" s="126"/>
      <c r="J24" s="126"/>
      <c r="K24" s="126"/>
      <c r="L24" s="126"/>
      <c r="M24" s="126"/>
      <c r="N24" s="126"/>
      <c r="O24" s="126"/>
      <c r="P24" s="126"/>
      <c r="Q24" s="126"/>
      <c r="R24" s="126"/>
      <c r="S24" s="126"/>
      <c r="T24" s="126"/>
      <c r="U24" s="85"/>
    </row>
    <row r="25" spans="1:21" ht="15" customHeight="1" x14ac:dyDescent="0.3">
      <c r="A25" s="35"/>
      <c r="B25" s="126"/>
      <c r="C25" s="126"/>
      <c r="D25" s="126"/>
      <c r="E25" s="126"/>
      <c r="F25" s="126"/>
      <c r="G25" s="127"/>
      <c r="H25" s="130"/>
      <c r="I25" s="126"/>
      <c r="J25" s="126"/>
      <c r="K25" s="126"/>
      <c r="L25" s="126"/>
      <c r="M25" s="126"/>
      <c r="N25" s="126"/>
      <c r="O25" s="126"/>
      <c r="P25" s="126"/>
      <c r="Q25" s="126"/>
      <c r="R25" s="126"/>
      <c r="S25" s="126"/>
      <c r="T25" s="126"/>
      <c r="U25" s="85"/>
    </row>
    <row r="26" spans="1:21" ht="15" customHeight="1" x14ac:dyDescent="0.3">
      <c r="A26" s="35"/>
      <c r="B26" s="5"/>
      <c r="C26" s="5"/>
      <c r="D26" s="36"/>
      <c r="E26" s="36"/>
      <c r="F26" s="36"/>
      <c r="G26" s="5"/>
      <c r="H26" s="5"/>
      <c r="I26" s="5"/>
      <c r="J26" s="5"/>
      <c r="K26" s="5"/>
      <c r="L26" s="5"/>
      <c r="M26" s="5"/>
      <c r="N26" s="5"/>
      <c r="O26" s="5"/>
      <c r="P26" s="5"/>
      <c r="Q26" s="5"/>
      <c r="R26" s="5"/>
      <c r="S26" s="5"/>
      <c r="T26" s="5"/>
      <c r="U26" s="37"/>
    </row>
    <row r="27" spans="1:21" ht="15" customHeight="1" thickBot="1" x14ac:dyDescent="0.35">
      <c r="A27" s="35"/>
      <c r="B27" s="5"/>
      <c r="C27" s="5"/>
      <c r="D27" s="36"/>
      <c r="E27" s="36"/>
      <c r="F27" s="36"/>
      <c r="G27" s="5"/>
      <c r="H27" s="5"/>
      <c r="I27" s="5"/>
      <c r="J27" s="5"/>
      <c r="K27" s="5"/>
      <c r="L27" s="5"/>
      <c r="M27" s="5"/>
      <c r="N27" s="5"/>
      <c r="O27" s="5"/>
      <c r="P27" s="5"/>
      <c r="Q27" s="5"/>
      <c r="R27" s="5"/>
      <c r="S27" s="5"/>
      <c r="T27" s="5"/>
      <c r="U27" s="37"/>
    </row>
    <row r="28" spans="1:21" ht="19.5" customHeight="1" thickBot="1" x14ac:dyDescent="0.35">
      <c r="A28" s="35"/>
      <c r="B28" s="30"/>
      <c r="D28" s="59" t="s">
        <v>121</v>
      </c>
      <c r="E28" s="58" t="s">
        <v>129</v>
      </c>
      <c r="F28" s="77"/>
      <c r="G28" s="30"/>
      <c r="H28" s="5"/>
      <c r="I28" s="5"/>
      <c r="J28" s="5"/>
      <c r="K28" s="5"/>
      <c r="L28" s="5"/>
      <c r="M28" s="5"/>
      <c r="N28" s="5"/>
      <c r="O28" s="5"/>
      <c r="P28" s="5"/>
      <c r="Q28" s="5"/>
      <c r="R28" s="5"/>
      <c r="S28" s="5"/>
      <c r="T28" s="5"/>
      <c r="U28" s="37"/>
    </row>
    <row r="29" spans="1:21" ht="15" customHeight="1" x14ac:dyDescent="0.3">
      <c r="A29" s="35"/>
      <c r="B29" s="30"/>
      <c r="D29" s="57" t="str">
        <f>IF(ISERROR(duplikate_WINFO!M2),"",duplikate_WINFO!M2)</f>
        <v/>
      </c>
      <c r="E29" s="29" t="str">
        <f>IF(D29="","",duplikate_WINFO!N2&amp;"/"&amp;IF(OR(D29="Geometrische Optimierung
",D29="Mikroprozessoren I
"),3,IF(OR(D29="Basispraktikum Arbeiten mit Datenbanksystemen
",D29="Basispraktikum Mobile Roboter
",D29="Basispraktikum Protocol Engineering
",D29="Basispraktikum TI: Hardwarenaher Systementwurf
",D29="Basispraktikum zum ICPC-Programmierwettbewerb
",D29="Datenbanksysteme
",D29="Einführung in Rechnernetze
",D29="Lego Mindstorms - Basispraktikum
",D29="MARS-Basispraktikum
",D29="Mechano-Informatik in der Robotik
",D29="Web-Anwendungen und Serviceorientierte Architekturen I
",D29="Wirtschaftsinformatik I
",D29="Wirtschaftsinformatik II
"),4,IF(OR(D29="Algorithmen für planare Graphen
",D29="Algorithmische Methoden für schwere Optimierungsprobleme
",D29="Basispraktikum Web-Anwendungen und Serviceorientierte Architekturen (I)
",D29="Einführung in das Privatrecht
",D29="Flächen im CAD
",D29="Geometrische Grundlagen der Geometrieverarbeitung
",D29="Kurven im CAD
",D29="Mobile Computing und Internet der Dinge
",D29="Programmieren
",D29="Volkswirtschaftslehre
"),5,IF(OR(D29="Algorithmen I
",D29="Algorithmen II
",D29="Computergrafik
",D29="Digitaltechnik und Entwurfsverfahren
",D29="Echtzeitsysteme
",D29="Formale Systeme
",D29="Geistiger Eigentum und Datenschutz
",D29="Grundbegriffe der Informatik
",D29="Kognitive Systeme
",D29="Mensch-Maschine-Interaktion
",D29="Rechnerorganisation
",D29="Rechnerstrukturen
",D29="Robotik I - Einführung in die Robotik
",D29="Sicherheit
",D29="Softwaretechnik I
",D29="Softwaretechnik II
",D29="Telematik
",D29="Theoretische Informatik
",D29="Verfassungs- und Verwaltungsrecht
"),6,IF(OR(D29="Angewandte Informatik
",D29="Betriebswirtschafslehre
",D29="Mathematik I
",D29="Mathematik II
",D29="Teamprojekt Softwareentwicklung
"),8,IF(D29="Einführung in die Statistik
",10,IF(D29="Seminarmodul
",3,IF(D29="Bachelorarbeit
",15,9)))))))))</f>
        <v/>
      </c>
      <c r="F29" s="78"/>
      <c r="G29" s="30"/>
      <c r="H29" s="5"/>
      <c r="I29" s="5"/>
      <c r="J29" s="5"/>
      <c r="K29" s="5"/>
      <c r="L29" s="5"/>
      <c r="M29" s="5"/>
      <c r="N29" s="5"/>
      <c r="O29" s="5"/>
      <c r="P29" s="5"/>
      <c r="Q29" s="5"/>
      <c r="R29" s="5"/>
      <c r="S29" s="5"/>
      <c r="T29" s="5"/>
      <c r="U29" s="37"/>
    </row>
    <row r="30" spans="1:21" ht="15" customHeight="1" x14ac:dyDescent="0.3">
      <c r="A30" s="35"/>
      <c r="B30" s="30"/>
      <c r="D30" s="57" t="str">
        <f>IF(ISERROR(duplikate_WINFO!M3),"",duplikate_WINFO!M3)</f>
        <v/>
      </c>
      <c r="E30" s="29" t="str">
        <f>IF(D30="","",duplikate_WINFO!N3&amp;"/"&amp;IF(OR(D30="Geometrische Optimierung
",D30="Mikroprozessoren I
"),3,IF(OR(D30="Basispraktikum Arbeiten mit Datenbanksystemen
",D30="Basispraktikum Mobile Roboter
",D30="Basispraktikum Protocol Engineering
",D30="Basispraktikum TI: Hardwarenaher Systementwurf
",D30="Basispraktikum zum ICPC-Programmierwettbewerb
",D30="Datenbanksysteme
",D30="Einführung in Rechnernetze
",D30="Lego Mindstorms - Basispraktikum
",D30="MARS-Basispraktikum
",D30="Mechano-Informatik in der Robotik
",D30="Web-Anwendungen und Serviceorientierte Architekturen I
",D30="Wirtschaftsinformatik I
",D30="Wirtschaftsinformatik II
"),4,IF(OR(D30="Algorithmen für planare Graphen
",D30="Algorithmische Methoden für schwere Optimierungsprobleme
",D30="Basispraktikum Web-Anwendungen und Serviceorientierte Architekturen (I)
",D30="Einführung in das Privatrecht
",D30="Flächen im CAD
",D30="Geometrische Grundlagen der Geometrieverarbeitung
",D30="Kurven im CAD
",D30="Mobile Computing und Internet der Dinge
",D30="Programmieren
",D30="Volkswirtschaftslehre
"),5,IF(OR(D30="Algorithmen I
",D30="Algorithmen II
",D30="Computergrafik
",D30="Digitaltechnik und Entwurfsverfahren
",D30="Echtzeitsysteme
",D30="Formale Systeme
",D30="Geistiger Eigentum und Datenschutz
",D30="Grundbegriffe der Informatik
",D30="Kognitive Systeme
",D30="Mensch-Maschine-Interaktion
",D30="Rechnerorganisation
",D30="Rechnerstrukturen
",D30="Robotik I - Einführung in die Robotik
",D30="Sicherheit
",D30="Softwaretechnik I
",D30="Softwaretechnik II
",D30="Telematik
",D30="Theoretische Informatik
",D30="Verfassungs- und Verwaltungsrecht
"),6,IF(OR(D30="Angewandte Informatik
",D30="Betriebswirtschafslehre
",D30="Mathematik I
",D30="Mathematik II
",D30="Teamprojekt Softwareentwicklung
"),8,IF(D30="Einführung in die Statistik
",10,IF(D30="Seminarmodul
",3,IF(D30="Bachelorarbeit
",15,9)))))))))</f>
        <v/>
      </c>
      <c r="F30" s="78"/>
      <c r="G30" s="30"/>
      <c r="H30" s="5"/>
      <c r="I30" s="5"/>
      <c r="J30" s="5"/>
      <c r="K30" s="5"/>
      <c r="L30" s="5"/>
      <c r="M30" s="5"/>
      <c r="N30" s="5"/>
      <c r="O30" s="5"/>
      <c r="P30" s="5"/>
      <c r="Q30" s="5"/>
      <c r="R30" s="5"/>
      <c r="S30" s="5"/>
      <c r="T30" s="5"/>
      <c r="U30" s="37"/>
    </row>
    <row r="31" spans="1:21" ht="15" customHeight="1" x14ac:dyDescent="0.3">
      <c r="A31" s="35"/>
      <c r="B31" s="30"/>
      <c r="D31" s="57" t="str">
        <f>IF(ISERROR(duplikate_WINFO!M4),"",duplikate_WINFO!M4)</f>
        <v/>
      </c>
      <c r="E31" s="29" t="str">
        <f>IF(D31="","",duplikate_WINFO!N4&amp;"/"&amp;IF(OR(D31="Geometrische Optimierung
",D31="Mikroprozessoren I
"),3,IF(OR(D31="Basispraktikum Arbeiten mit Datenbanksystemen
",D31="Basispraktikum Mobile Roboter
",D31="Basispraktikum Protocol Engineering
",D31="Basispraktikum TI: Hardwarenaher Systementwurf
",D31="Basispraktikum zum ICPC-Programmierwettbewerb
",D31="Datenbanksysteme
",D31="Einführung in Rechnernetze
",D31="Lego Mindstorms - Basispraktikum
",D31="MARS-Basispraktikum
",D31="Mechano-Informatik in der Robotik
",D31="Web-Anwendungen und Serviceorientierte Architekturen I
",D31="Wirtschaftsinformatik I
",D31="Wirtschaftsinformatik II
"),4,IF(OR(D31="Algorithmen für planare Graphen
",D31="Algorithmische Methoden für schwere Optimierungsprobleme
",D31="Basispraktikum Web-Anwendungen und Serviceorientierte Architekturen (I)
",D31="Einführung in das Privatrecht
",D31="Flächen im CAD
",D31="Geometrische Grundlagen der Geometrieverarbeitung
",D31="Kurven im CAD
",D31="Mobile Computing und Internet der Dinge
",D31="Programmieren
",D31="Volkswirtschaftslehre
"),5,IF(OR(D31="Algorithmen I
",D31="Algorithmen II
",D31="Computergrafik
",D31="Digitaltechnik und Entwurfsverfahren
",D31="Echtzeitsysteme
",D31="Formale Systeme
",D31="Geistiger Eigentum und Datenschutz
",D31="Grundbegriffe der Informatik
",D31="Kognitive Systeme
",D31="Mensch-Maschine-Interaktion
",D31="Rechnerorganisation
",D31="Rechnerstrukturen
",D31="Robotik I - Einführung in die Robotik
",D31="Sicherheit
",D31="Softwaretechnik I
",D31="Softwaretechnik II
",D31="Telematik
",D31="Theoretische Informatik
",D31="Verfassungs- und Verwaltungsrecht
"),6,IF(OR(D31="Angewandte Informatik
",D31="Betriebswirtschafslehre
",D31="Mathematik I
",D31="Mathematik II
",D31="Teamprojekt Softwareentwicklung
"),8,IF(D31="Einführung in die Statistik
",10,IF(D31="Seminarmodul
",3,IF(D31="Bachelorarbeit
",15,9)))))))))</f>
        <v/>
      </c>
      <c r="F31" s="78"/>
      <c r="G31" s="30"/>
      <c r="H31" s="5"/>
      <c r="I31" s="5"/>
      <c r="J31" s="5"/>
      <c r="K31" s="5"/>
      <c r="L31" s="5"/>
      <c r="M31" s="5"/>
      <c r="N31" s="5"/>
      <c r="O31" s="5"/>
      <c r="P31" s="5"/>
      <c r="Q31" s="5"/>
      <c r="R31" s="5"/>
      <c r="S31" s="5"/>
      <c r="T31" s="5"/>
      <c r="U31" s="37"/>
    </row>
    <row r="32" spans="1:21" ht="15" customHeight="1" x14ac:dyDescent="0.3">
      <c r="A32" s="35"/>
      <c r="B32" s="30"/>
      <c r="D32" s="57" t="str">
        <f>IF(ISERROR(duplikate_WINFO!M5),"",duplikate_WINFO!M5)</f>
        <v/>
      </c>
      <c r="E32" s="29" t="str">
        <f>IF(D32="","",duplikate_WINFO!N5&amp;"/"&amp;IF(OR(D32="Geometrische Optimierung
",D32="Mikroprozessoren I
"),3,IF(OR(D32="Basispraktikum Arbeiten mit Datenbanksystemen
",D32="Basispraktikum Mobile Roboter
",D32="Basispraktikum Protocol Engineering
",D32="Basispraktikum TI: Hardwarenaher Systementwurf
",D32="Basispraktikum zum ICPC-Programmierwettbewerb
",D32="Datenbanksysteme
",D32="Einführung in Rechnernetze
",D32="Lego Mindstorms - Basispraktikum
",D32="MARS-Basispraktikum
",D32="Mechano-Informatik in der Robotik
",D32="Web-Anwendungen und Serviceorientierte Architekturen I
",D32="Wirtschaftsinformatik I
",D32="Wirtschaftsinformatik II
"),4,IF(OR(D32="Algorithmen für planare Graphen
",D32="Algorithmische Methoden für schwere Optimierungsprobleme
",D32="Basispraktikum Web-Anwendungen und Serviceorientierte Architekturen (I)
",D32="Einführung in das Privatrecht
",D32="Flächen im CAD
",D32="Geometrische Grundlagen der Geometrieverarbeitung
",D32="Kurven im CAD
",D32="Mobile Computing und Internet der Dinge
",D32="Programmieren
",D32="Volkswirtschaftslehre
"),5,IF(OR(D32="Algorithmen I
",D32="Algorithmen II
",D32="Computergrafik
",D32="Digitaltechnik und Entwurfsverfahren
",D32="Echtzeitsysteme
",D32="Formale Systeme
",D32="Geistiger Eigentum und Datenschutz
",D32="Grundbegriffe der Informatik
",D32="Kognitive Systeme
",D32="Mensch-Maschine-Interaktion
",D32="Rechnerorganisation
",D32="Rechnerstrukturen
",D32="Robotik I - Einführung in die Robotik
",D32="Sicherheit
",D32="Softwaretechnik I
",D32="Softwaretechnik II
",D32="Telematik
",D32="Theoretische Informatik
",D32="Verfassungs- und Verwaltungsrecht
"),6,IF(OR(D32="Angewandte Informatik
",D32="Betriebswirtschafslehre
",D32="Mathematik I
",D32="Mathematik II
",D32="Teamprojekt Softwareentwicklung
"),8,IF(D32="Einführung in die Statistik
",10,IF(D32="Seminarmodul
",3,IF(D32="Bachelorarbeit
",15,9)))))))))</f>
        <v/>
      </c>
      <c r="F32" s="78"/>
      <c r="G32" s="30"/>
      <c r="H32" s="5"/>
      <c r="I32" s="5"/>
      <c r="J32" s="5"/>
      <c r="K32" s="5"/>
      <c r="L32" s="5"/>
      <c r="M32" s="5"/>
      <c r="N32" s="5"/>
      <c r="O32" s="5"/>
      <c r="P32" s="5"/>
      <c r="Q32" s="5"/>
      <c r="R32" s="5"/>
      <c r="S32" s="5"/>
      <c r="T32" s="5"/>
      <c r="U32" s="37"/>
    </row>
    <row r="33" spans="1:21" ht="15" customHeight="1" x14ac:dyDescent="0.3">
      <c r="A33" s="35"/>
      <c r="B33" s="30"/>
      <c r="D33" s="57" t="str">
        <f>IF(ISERROR(duplikate_WINFO!M6),"",duplikate_WINFO!M6)</f>
        <v/>
      </c>
      <c r="E33" s="29" t="str">
        <f>IF(D33="","",duplikate_WINFO!N6&amp;"/"&amp;IF(OR(D33="Geometrische Optimierung
",D33="Mikroprozessoren I
"),3,IF(OR(D33="Basispraktikum Arbeiten mit Datenbanksystemen
",D33="Basispraktikum Mobile Roboter
",D33="Basispraktikum Protocol Engineering
",D33="Basispraktikum TI: Hardwarenaher Systementwurf
",D33="Basispraktikum zum ICPC-Programmierwettbewerb
",D33="Datenbanksysteme
",D33="Einführung in Rechnernetze
",D33="Lego Mindstorms - Basispraktikum
",D33="MARS-Basispraktikum
",D33="Mechano-Informatik in der Robotik
",D33="Web-Anwendungen und Serviceorientierte Architekturen I
",D33="Wirtschaftsinformatik I
",D33="Wirtschaftsinformatik II
"),4,IF(OR(D33="Algorithmen für planare Graphen
",D33="Algorithmische Methoden für schwere Optimierungsprobleme
",D33="Basispraktikum Web-Anwendungen und Serviceorientierte Architekturen (I)
",D33="Einführung in das Privatrecht
",D33="Flächen im CAD
",D33="Geometrische Grundlagen der Geometrieverarbeitung
",D33="Kurven im CAD
",D33="Mobile Computing und Internet der Dinge
",D33="Programmieren
",D33="Volkswirtschaftslehre
"),5,IF(OR(D33="Algorithmen I
",D33="Algorithmen II
",D33="Computergrafik
",D33="Digitaltechnik und Entwurfsverfahren
",D33="Echtzeitsysteme
",D33="Formale Systeme
",D33="Geistiger Eigentum und Datenschutz
",D33="Grundbegriffe der Informatik
",D33="Kognitive Systeme
",D33="Mensch-Maschine-Interaktion
",D33="Rechnerorganisation
",D33="Rechnerstrukturen
",D33="Robotik I - Einführung in die Robotik
",D33="Sicherheit
",D33="Softwaretechnik I
",D33="Softwaretechnik II
",D33="Telematik
",D33="Theoretische Informatik
",D33="Verfassungs- und Verwaltungsrecht
"),6,IF(OR(D33="Angewandte Informatik
",D33="Betriebswirtschafslehre
",D33="Mathematik I
",D33="Mathematik II
",D33="Teamprojekt Softwareentwicklung
"),8,IF(D33="Einführung in die Statistik
",10,IF(D33="Seminarmodul
",3,IF(D33="Bachelorarbeit
",15,9)))))))))</f>
        <v/>
      </c>
      <c r="F33" s="78"/>
      <c r="G33" s="30"/>
      <c r="H33" s="5"/>
      <c r="I33" s="5"/>
      <c r="J33" s="5"/>
      <c r="K33" s="5"/>
      <c r="L33" s="5"/>
      <c r="M33" s="5"/>
      <c r="N33" s="5"/>
      <c r="O33" s="5"/>
      <c r="P33" s="5"/>
      <c r="Q33" s="5"/>
      <c r="R33" s="5"/>
      <c r="S33" s="5"/>
      <c r="T33" s="5"/>
      <c r="U33" s="37"/>
    </row>
    <row r="34" spans="1:21" ht="15" customHeight="1" x14ac:dyDescent="0.3">
      <c r="A34" s="35"/>
      <c r="B34" s="30"/>
      <c r="D34" s="57" t="str">
        <f>IF(ISERROR(duplikate_WINFO!M7),"",duplikate_WINFO!M7)</f>
        <v/>
      </c>
      <c r="E34" s="29" t="str">
        <f>IF(D34="","",duplikate_WINFO!N7&amp;"/"&amp;IF(OR(D34="Geometrische Optimierung
",D34="Mikroprozessoren I
"),3,IF(OR(D34="Basispraktikum Arbeiten mit Datenbanksystemen
",D34="Basispraktikum Mobile Roboter
",D34="Basispraktikum Protocol Engineering
",D34="Basispraktikum TI: Hardwarenaher Systementwurf
",D34="Basispraktikum zum ICPC-Programmierwettbewerb
",D34="Datenbanksysteme
",D34="Einführung in Rechnernetze
",D34="Lego Mindstorms - Basispraktikum
",D34="MARS-Basispraktikum
",D34="Mechano-Informatik in der Robotik
",D34="Web-Anwendungen und Serviceorientierte Architekturen I
",D34="Wirtschaftsinformatik I
",D34="Wirtschaftsinformatik II
"),4,IF(OR(D34="Algorithmen für planare Graphen
",D34="Algorithmische Methoden für schwere Optimierungsprobleme
",D34="Basispraktikum Web-Anwendungen und Serviceorientierte Architekturen (I)
",D34="Einführung in das Privatrecht
",D34="Flächen im CAD
",D34="Geometrische Grundlagen der Geometrieverarbeitung
",D34="Kurven im CAD
",D34="Mobile Computing und Internet der Dinge
",D34="Programmieren
",D34="Volkswirtschaftslehre
"),5,IF(OR(D34="Algorithmen I
",D34="Algorithmen II
",D34="Computergrafik
",D34="Digitaltechnik und Entwurfsverfahren
",D34="Echtzeitsysteme
",D34="Formale Systeme
",D34="Geistiger Eigentum und Datenschutz
",D34="Grundbegriffe der Informatik
",D34="Kognitive Systeme
",D34="Mensch-Maschine-Interaktion
",D34="Rechnerorganisation
",D34="Rechnerstrukturen
",D34="Robotik I - Einführung in die Robotik
",D34="Sicherheit
",D34="Softwaretechnik I
",D34="Softwaretechnik II
",D34="Telematik
",D34="Theoretische Informatik
",D34="Verfassungs- und Verwaltungsrecht
"),6,IF(OR(D34="Angewandte Informatik
",D34="Betriebswirtschafslehre
",D34="Mathematik I
",D34="Mathematik II
",D34="Teamprojekt Softwareentwicklung
"),8,IF(D34="Einführung in die Statistik
",10,IF(D34="Seminarmodul
",3,IF(D34="Bachelorarbeit
",15,9)))))))))</f>
        <v/>
      </c>
      <c r="F34" s="78"/>
      <c r="G34" s="30"/>
      <c r="H34" s="5"/>
      <c r="I34" s="5"/>
      <c r="J34" s="5"/>
      <c r="K34" s="5"/>
      <c r="L34" s="5"/>
      <c r="M34" s="5"/>
      <c r="N34" s="5"/>
      <c r="O34" s="5"/>
      <c r="P34" s="5"/>
      <c r="Q34" s="5"/>
      <c r="R34" s="5"/>
      <c r="S34" s="5"/>
      <c r="T34" s="5"/>
      <c r="U34" s="37"/>
    </row>
    <row r="35" spans="1:21" ht="15" customHeight="1" x14ac:dyDescent="0.3">
      <c r="A35" s="35"/>
      <c r="B35" s="30"/>
      <c r="D35" s="57" t="str">
        <f>IF(ISERROR(duplikate_WINFO!M8),"",duplikate_WINFO!M8)</f>
        <v/>
      </c>
      <c r="E35" s="29" t="str">
        <f>IF(D35="","",duplikate_WINFO!N8&amp;"/"&amp;IF(OR(D35="Geometrische Optimierung
",D35="Mikroprozessoren I
"),3,IF(OR(D35="Basispraktikum Arbeiten mit Datenbanksystemen
",D35="Basispraktikum Mobile Roboter
",D35="Basispraktikum Protocol Engineering
",D35="Basispraktikum TI: Hardwarenaher Systementwurf
",D35="Basispraktikum zum ICPC-Programmierwettbewerb
",D35="Datenbanksysteme
",D35="Einführung in Rechnernetze
",D35="Lego Mindstorms - Basispraktikum
",D35="MARS-Basispraktikum
",D35="Mechano-Informatik in der Robotik
",D35="Web-Anwendungen und Serviceorientierte Architekturen I
",D35="Wirtschaftsinformatik I
",D35="Wirtschaftsinformatik II
"),4,IF(OR(D35="Algorithmen für planare Graphen
",D35="Algorithmische Methoden für schwere Optimierungsprobleme
",D35="Basispraktikum Web-Anwendungen und Serviceorientierte Architekturen (I)
",D35="Einführung in das Privatrecht
",D35="Flächen im CAD
",D35="Geometrische Grundlagen der Geometrieverarbeitung
",D35="Kurven im CAD
",D35="Mobile Computing und Internet der Dinge
",D35="Programmieren
",D35="Volkswirtschaftslehre
"),5,IF(OR(D35="Algorithmen I
",D35="Algorithmen II
",D35="Computergrafik
",D35="Digitaltechnik und Entwurfsverfahren
",D35="Echtzeitsysteme
",D35="Formale Systeme
",D35="Geistiger Eigentum und Datenschutz
",D35="Grundbegriffe der Informatik
",D35="Kognitive Systeme
",D35="Mensch-Maschine-Interaktion
",D35="Rechnerorganisation
",D35="Rechnerstrukturen
",D35="Robotik I - Einführung in die Robotik
",D35="Sicherheit
",D35="Softwaretechnik I
",D35="Softwaretechnik II
",D35="Telematik
",D35="Theoretische Informatik
",D35="Verfassungs- und Verwaltungsrecht
"),6,IF(OR(D35="Angewandte Informatik
",D35="Betriebswirtschafslehre
",D35="Mathematik I
",D35="Mathematik II
",D35="Teamprojekt Softwareentwicklung
"),8,IF(D35="Einführung in die Statistik
",10,IF(D35="Seminarmodul
",3,IF(D35="Bachelorarbeit
",15,9)))))))))</f>
        <v/>
      </c>
      <c r="F35" s="78"/>
      <c r="G35" s="30"/>
      <c r="H35" s="5"/>
      <c r="I35" s="5"/>
      <c r="J35" s="5"/>
      <c r="K35" s="5"/>
      <c r="L35" s="5"/>
      <c r="M35" s="5"/>
      <c r="N35" s="5"/>
      <c r="O35" s="5"/>
      <c r="P35" s="5"/>
      <c r="Q35" s="5"/>
      <c r="R35" s="5"/>
      <c r="S35" s="5"/>
      <c r="T35" s="5"/>
      <c r="U35" s="37"/>
    </row>
    <row r="36" spans="1:21" ht="15" customHeight="1" x14ac:dyDescent="0.3">
      <c r="A36" s="35"/>
      <c r="B36" s="30"/>
      <c r="D36" s="57" t="str">
        <f>IF(ISERROR(duplikate_WINFO!M9),"",duplikate_WINFO!M9)</f>
        <v/>
      </c>
      <c r="E36" s="29" t="str">
        <f>IF(D36="","",duplikate_WINFO!N9&amp;"/"&amp;IF(OR(D36="Geometrische Optimierung
",D36="Mikroprozessoren I
"),3,IF(OR(D36="Basispraktikum Arbeiten mit Datenbanksystemen
",D36="Basispraktikum Mobile Roboter
",D36="Basispraktikum Protocol Engineering
",D36="Basispraktikum TI: Hardwarenaher Systementwurf
",D36="Basispraktikum zum ICPC-Programmierwettbewerb
",D36="Datenbanksysteme
",D36="Einführung in Rechnernetze
",D36="Lego Mindstorms - Basispraktikum
",D36="MARS-Basispraktikum
",D36="Mechano-Informatik in der Robotik
",D36="Web-Anwendungen und Serviceorientierte Architekturen I
",D36="Wirtschaftsinformatik I
",D36="Wirtschaftsinformatik II
"),4,IF(OR(D36="Algorithmen für planare Graphen
",D36="Algorithmische Methoden für schwere Optimierungsprobleme
",D36="Basispraktikum Web-Anwendungen und Serviceorientierte Architekturen (I)
",D36="Einführung in das Privatrecht
",D36="Flächen im CAD
",D36="Geometrische Grundlagen der Geometrieverarbeitung
",D36="Kurven im CAD
",D36="Mobile Computing und Internet der Dinge
",D36="Programmieren
",D36="Volkswirtschaftslehre
"),5,IF(OR(D36="Algorithmen I
",D36="Algorithmen II
",D36="Computergrafik
",D36="Digitaltechnik und Entwurfsverfahren
",D36="Echtzeitsysteme
",D36="Formale Systeme
",D36="Geistiger Eigentum und Datenschutz
",D36="Grundbegriffe der Informatik
",D36="Kognitive Systeme
",D36="Mensch-Maschine-Interaktion
",D36="Rechnerorganisation
",D36="Rechnerstrukturen
",D36="Robotik I - Einführung in die Robotik
",D36="Sicherheit
",D36="Softwaretechnik I
",D36="Softwaretechnik II
",D36="Telematik
",D36="Theoretische Informatik
",D36="Verfassungs- und Verwaltungsrecht
"),6,IF(OR(D36="Angewandte Informatik
",D36="Betriebswirtschafslehre
",D36="Mathematik I
",D36="Mathematik II
",D36="Teamprojekt Softwareentwicklung
"),8,IF(D36="Einführung in die Statistik
",10,IF(D36="Seminarmodul
",3,IF(D36="Bachelorarbeit
",15,9)))))))))</f>
        <v/>
      </c>
      <c r="F36" s="78"/>
      <c r="G36" s="30"/>
      <c r="H36" s="5"/>
      <c r="I36" s="5"/>
      <c r="J36" s="5"/>
      <c r="K36" s="5"/>
      <c r="L36" s="5"/>
      <c r="M36" s="5"/>
      <c r="N36" s="5"/>
      <c r="O36" s="5"/>
      <c r="P36" s="5"/>
      <c r="Q36" s="5"/>
      <c r="R36" s="5"/>
      <c r="S36" s="5"/>
      <c r="T36" s="5"/>
      <c r="U36" s="37"/>
    </row>
    <row r="37" spans="1:21" ht="15" customHeight="1" x14ac:dyDescent="0.3">
      <c r="A37" s="35"/>
      <c r="B37" s="30"/>
      <c r="D37" s="57" t="str">
        <f>IF(ISERROR(duplikate_WINFO!M10),"",duplikate_WINFO!M10)</f>
        <v/>
      </c>
      <c r="E37" s="29" t="str">
        <f>IF(D37="","",duplikate_WINFO!N10&amp;"/"&amp;IF(OR(D37="Geometrische Optimierung
",D37="Mikroprozessoren I
"),3,IF(OR(D37="Basispraktikum Arbeiten mit Datenbanksystemen
",D37="Basispraktikum Mobile Roboter
",D37="Basispraktikum Protocol Engineering
",D37="Basispraktikum TI: Hardwarenaher Systementwurf
",D37="Basispraktikum zum ICPC-Programmierwettbewerb
",D37="Datenbanksysteme
",D37="Einführung in Rechnernetze
",D37="Lego Mindstorms - Basispraktikum
",D37="MARS-Basispraktikum
",D37="Mechano-Informatik in der Robotik
",D37="Web-Anwendungen und Serviceorientierte Architekturen I
",D37="Wirtschaftsinformatik I
",D37="Wirtschaftsinformatik II
"),4,IF(OR(D37="Algorithmen für planare Graphen
",D37="Algorithmische Methoden für schwere Optimierungsprobleme
",D37="Basispraktikum Web-Anwendungen und Serviceorientierte Architekturen (I)
",D37="Einführung in das Privatrecht
",D37="Flächen im CAD
",D37="Geometrische Grundlagen der Geometrieverarbeitung
",D37="Kurven im CAD
",D37="Mobile Computing und Internet der Dinge
",D37="Programmieren
",D37="Volkswirtschaftslehre
"),5,IF(OR(D37="Algorithmen I
",D37="Algorithmen II
",D37="Computergrafik
",D37="Digitaltechnik und Entwurfsverfahren
",D37="Echtzeitsysteme
",D37="Formale Systeme
",D37="Geistiger Eigentum und Datenschutz
",D37="Grundbegriffe der Informatik
",D37="Kognitive Systeme
",D37="Mensch-Maschine-Interaktion
",D37="Rechnerorganisation
",D37="Rechnerstrukturen
",D37="Robotik I - Einführung in die Robotik
",D37="Sicherheit
",D37="Softwaretechnik I
",D37="Softwaretechnik II
",D37="Telematik
",D37="Theoretische Informatik
",D37="Verfassungs- und Verwaltungsrecht
"),6,IF(OR(D37="Angewandte Informatik
",D37="Betriebswirtschafslehre
",D37="Mathematik I
",D37="Mathematik II
",D37="Teamprojekt Softwareentwicklung
"),8,IF(D37="Einführung in die Statistik
",10,IF(D37="Seminarmodul
",3,IF(D37="Bachelorarbeit
",15,9)))))))))</f>
        <v/>
      </c>
      <c r="F37" s="78"/>
      <c r="G37" s="30"/>
      <c r="H37" s="5"/>
      <c r="I37" s="5"/>
      <c r="J37" s="5"/>
      <c r="K37" s="5"/>
      <c r="L37" s="5"/>
      <c r="M37" s="5"/>
      <c r="N37" s="5"/>
      <c r="O37" s="5"/>
      <c r="P37" s="5"/>
      <c r="Q37" s="5"/>
      <c r="R37" s="5"/>
      <c r="S37" s="5"/>
      <c r="T37" s="5"/>
      <c r="U37" s="37"/>
    </row>
    <row r="38" spans="1:21" ht="15" customHeight="1" x14ac:dyDescent="0.3">
      <c r="A38" s="35"/>
      <c r="B38" s="30"/>
      <c r="D38" s="57" t="str">
        <f>IF(ISERROR(duplikate_WINFO!M11),"",duplikate_WINFO!M11)</f>
        <v/>
      </c>
      <c r="E38" s="29" t="str">
        <f>IF(D38="","",duplikate_WINFO!N11&amp;"/"&amp;IF(OR(D38="Geometrische Optimierung
",D38="Mikroprozessoren I
"),3,IF(OR(D38="Basispraktikum Arbeiten mit Datenbanksystemen
",D38="Basispraktikum Mobile Roboter
",D38="Basispraktikum Protocol Engineering
",D38="Basispraktikum TI: Hardwarenaher Systementwurf
",D38="Basispraktikum zum ICPC-Programmierwettbewerb
",D38="Datenbanksysteme
",D38="Einführung in Rechnernetze
",D38="Lego Mindstorms - Basispraktikum
",D38="MARS-Basispraktikum
",D38="Mechano-Informatik in der Robotik
",D38="Web-Anwendungen und Serviceorientierte Architekturen I
",D38="Wirtschaftsinformatik I
",D38="Wirtschaftsinformatik II
"),4,IF(OR(D38="Algorithmen für planare Graphen
",D38="Algorithmische Methoden für schwere Optimierungsprobleme
",D38="Basispraktikum Web-Anwendungen und Serviceorientierte Architekturen (I)
",D38="Einführung in das Privatrecht
",D38="Flächen im CAD
",D38="Geometrische Grundlagen der Geometrieverarbeitung
",D38="Kurven im CAD
",D38="Mobile Computing und Internet der Dinge
",D38="Programmieren
",D38="Volkswirtschaftslehre
"),5,IF(OR(D38="Algorithmen I
",D38="Algorithmen II
",D38="Computergrafik
",D38="Digitaltechnik und Entwurfsverfahren
",D38="Echtzeitsysteme
",D38="Formale Systeme
",D38="Geistiger Eigentum und Datenschutz
",D38="Grundbegriffe der Informatik
",D38="Kognitive Systeme
",D38="Mensch-Maschine-Interaktion
",D38="Rechnerorganisation
",D38="Rechnerstrukturen
",D38="Robotik I - Einführung in die Robotik
",D38="Sicherheit
",D38="Softwaretechnik I
",D38="Softwaretechnik II
",D38="Telematik
",D38="Theoretische Informatik
",D38="Verfassungs- und Verwaltungsrecht
"),6,IF(OR(D38="Angewandte Informatik
",D38="Betriebswirtschafslehre
",D38="Mathematik I
",D38="Mathematik II
",D38="Teamprojekt Softwareentwicklung
"),8,IF(D38="Einführung in die Statistik
",10,IF(D38="Seminarmodul
",3,IF(D38="Bachelorarbeit
",15,9)))))))))</f>
        <v/>
      </c>
      <c r="F38" s="78"/>
      <c r="G38" s="30"/>
      <c r="H38" s="5"/>
      <c r="I38" s="5"/>
      <c r="J38" s="5"/>
      <c r="K38" s="5"/>
      <c r="L38" s="5"/>
      <c r="M38" s="5"/>
      <c r="N38" s="5"/>
      <c r="O38" s="5"/>
      <c r="P38" s="5"/>
      <c r="Q38" s="5"/>
      <c r="R38" s="5"/>
      <c r="S38" s="5"/>
      <c r="T38" s="5"/>
      <c r="U38" s="37"/>
    </row>
    <row r="39" spans="1:21" ht="15" customHeight="1" x14ac:dyDescent="0.3">
      <c r="A39" s="35"/>
      <c r="B39" s="30"/>
      <c r="D39" s="57" t="str">
        <f>IF(ISERROR(duplikate_WINFO!M12),"",duplikate_WINFO!M12)</f>
        <v/>
      </c>
      <c r="E39" s="29" t="str">
        <f>IF(D39="","",duplikate_WINFO!N12&amp;"/"&amp;IF(OR(D39="Geometrische Optimierung
",D39="Mikroprozessoren I
"),3,IF(OR(D39="Basispraktikum Arbeiten mit Datenbanksystemen
",D39="Basispraktikum Mobile Roboter
",D39="Basispraktikum Protocol Engineering
",D39="Basispraktikum TI: Hardwarenaher Systementwurf
",D39="Basispraktikum zum ICPC-Programmierwettbewerb
",D39="Datenbanksysteme
",D39="Einführung in Rechnernetze
",D39="Lego Mindstorms - Basispraktikum
",D39="MARS-Basispraktikum
",D39="Mechano-Informatik in der Robotik
",D39="Web-Anwendungen und Serviceorientierte Architekturen I
",D39="Wirtschaftsinformatik I
",D39="Wirtschaftsinformatik II
"),4,IF(OR(D39="Algorithmen für planare Graphen
",D39="Algorithmische Methoden für schwere Optimierungsprobleme
",D39="Basispraktikum Web-Anwendungen und Serviceorientierte Architekturen (I)
",D39="Einführung in das Privatrecht
",D39="Flächen im CAD
",D39="Geometrische Grundlagen der Geometrieverarbeitung
",D39="Kurven im CAD
",D39="Mobile Computing und Internet der Dinge
",D39="Programmieren
",D39="Volkswirtschaftslehre
"),5,IF(OR(D39="Algorithmen I
",D39="Algorithmen II
",D39="Computergrafik
",D39="Digitaltechnik und Entwurfsverfahren
",D39="Echtzeitsysteme
",D39="Formale Systeme
",D39="Geistiger Eigentum und Datenschutz
",D39="Grundbegriffe der Informatik
",D39="Kognitive Systeme
",D39="Mensch-Maschine-Interaktion
",D39="Rechnerorganisation
",D39="Rechnerstrukturen
",D39="Robotik I - Einführung in die Robotik
",D39="Sicherheit
",D39="Softwaretechnik I
",D39="Softwaretechnik II
",D39="Telematik
",D39="Theoretische Informatik
",D39="Verfassungs- und Verwaltungsrecht
"),6,IF(OR(D39="Angewandte Informatik
",D39="Betriebswirtschafslehre
",D39="Mathematik I
",D39="Mathematik II
",D39="Teamprojekt Softwareentwicklung
"),8,IF(D39="Einführung in die Statistik
",10,IF(D39="Seminarmodul
",3,IF(D39="Bachelorarbeit
",15,9)))))))))</f>
        <v/>
      </c>
      <c r="F39" s="78"/>
      <c r="G39" s="30"/>
      <c r="H39" s="5"/>
      <c r="I39" s="5"/>
      <c r="J39" s="5"/>
      <c r="K39" s="5"/>
      <c r="L39" s="5" t="s">
        <v>114</v>
      </c>
      <c r="M39" s="5"/>
      <c r="N39" s="5"/>
      <c r="O39" s="5"/>
      <c r="P39" s="5"/>
      <c r="Q39" s="5"/>
      <c r="R39" s="5"/>
      <c r="S39" s="5"/>
      <c r="T39" s="5"/>
      <c r="U39" s="37"/>
    </row>
    <row r="40" spans="1:21" ht="15" customHeight="1" x14ac:dyDescent="0.3">
      <c r="A40" s="35"/>
      <c r="B40" s="30"/>
      <c r="D40" s="57" t="str">
        <f>IF(ISERROR(duplikate_WINFO!M13),"",duplikate_WINFO!M13)</f>
        <v/>
      </c>
      <c r="E40" s="29" t="str">
        <f>IF(D40="","",duplikate_WINFO!N13&amp;"/"&amp;IF(OR(D40="Geometrische Optimierung
",D40="Mikroprozessoren I
"),3,IF(OR(D40="Basispraktikum Arbeiten mit Datenbanksystemen
",D40="Basispraktikum Mobile Roboter
",D40="Basispraktikum Protocol Engineering
",D40="Basispraktikum TI: Hardwarenaher Systementwurf
",D40="Basispraktikum zum ICPC-Programmierwettbewerb
",D40="Datenbanksysteme
",D40="Einführung in Rechnernetze
",D40="Lego Mindstorms - Basispraktikum
",D40="MARS-Basispraktikum
",D40="Mechano-Informatik in der Robotik
",D40="Web-Anwendungen und Serviceorientierte Architekturen I
",D40="Wirtschaftsinformatik I
",D40="Wirtschaftsinformatik II
"),4,IF(OR(D40="Algorithmen für planare Graphen
",D40="Algorithmische Methoden für schwere Optimierungsprobleme
",D40="Basispraktikum Web-Anwendungen und Serviceorientierte Architekturen (I)
",D40="Einführung in das Privatrecht
",D40="Flächen im CAD
",D40="Geometrische Grundlagen der Geometrieverarbeitung
",D40="Kurven im CAD
",D40="Mobile Computing und Internet der Dinge
",D40="Programmieren
",D40="Volkswirtschaftslehre
"),5,IF(OR(D40="Algorithmen I
",D40="Algorithmen II
",D40="Computergrafik
",D40="Digitaltechnik und Entwurfsverfahren
",D40="Echtzeitsysteme
",D40="Formale Systeme
",D40="Geistiger Eigentum und Datenschutz
",D40="Grundbegriffe der Informatik
",D40="Kognitive Systeme
",D40="Mensch-Maschine-Interaktion
",D40="Rechnerorganisation
",D40="Rechnerstrukturen
",D40="Robotik I - Einführung in die Robotik
",D40="Sicherheit
",D40="Softwaretechnik I
",D40="Softwaretechnik II
",D40="Telematik
",D40="Theoretische Informatik
",D40="Verfassungs- und Verwaltungsrecht
"),6,IF(OR(D40="Angewandte Informatik
",D40="Betriebswirtschafslehre
",D40="Mathematik I
",D40="Mathematik II
",D40="Teamprojekt Softwareentwicklung
"),8,IF(D40="Einführung in die Statistik
",10,IF(D40="Seminarmodul
",3,IF(D40="Bachelorarbeit
",15,9)))))))))</f>
        <v/>
      </c>
      <c r="F40" s="78"/>
      <c r="G40" s="30"/>
      <c r="H40" s="5"/>
      <c r="I40" s="5"/>
      <c r="J40" s="5"/>
      <c r="K40" s="5"/>
      <c r="L40" s="5"/>
      <c r="M40" s="5"/>
      <c r="N40" s="5"/>
      <c r="O40" s="5"/>
      <c r="P40" s="5"/>
      <c r="Q40" s="5"/>
      <c r="R40" s="5"/>
      <c r="S40" s="5"/>
      <c r="T40" s="5"/>
      <c r="U40" s="37"/>
    </row>
    <row r="41" spans="1:21" ht="15" customHeight="1" x14ac:dyDescent="0.3">
      <c r="A41" s="35"/>
      <c r="B41" s="30"/>
      <c r="D41" s="57" t="str">
        <f>IF(ISERROR(duplikate_WINFO!M14),"",duplikate_WINFO!M14)</f>
        <v/>
      </c>
      <c r="E41" s="29" t="str">
        <f>IF(D41="","",duplikate_WINFO!N14&amp;"/"&amp;IF(OR(D41="Geometrische Optimierung
",D41="Mikroprozessoren I
"),3,IF(OR(D41="Basispraktikum Arbeiten mit Datenbanksystemen
",D41="Basispraktikum Mobile Roboter
",D41="Basispraktikum Protocol Engineering
",D41="Basispraktikum TI: Hardwarenaher Systementwurf
",D41="Basispraktikum zum ICPC-Programmierwettbewerb
",D41="Datenbanksysteme
",D41="Einführung in Rechnernetze
",D41="Lego Mindstorms - Basispraktikum
",D41="MARS-Basispraktikum
",D41="Mechano-Informatik in der Robotik
",D41="Web-Anwendungen und Serviceorientierte Architekturen I
",D41="Wirtschaftsinformatik I
",D41="Wirtschaftsinformatik II
"),4,IF(OR(D41="Algorithmen für planare Graphen
",D41="Algorithmische Methoden für schwere Optimierungsprobleme
",D41="Basispraktikum Web-Anwendungen und Serviceorientierte Architekturen (I)
",D41="Einführung in das Privatrecht
",D41="Flächen im CAD
",D41="Geometrische Grundlagen der Geometrieverarbeitung
",D41="Kurven im CAD
",D41="Mobile Computing und Internet der Dinge
",D41="Programmieren
",D41="Volkswirtschaftslehre
"),5,IF(OR(D41="Algorithmen I
",D41="Algorithmen II
",D41="Computergrafik
",D41="Digitaltechnik und Entwurfsverfahren
",D41="Echtzeitsysteme
",D41="Formale Systeme
",D41="Geistiger Eigentum und Datenschutz
",D41="Grundbegriffe der Informatik
",D41="Kognitive Systeme
",D41="Mensch-Maschine-Interaktion
",D41="Rechnerorganisation
",D41="Rechnerstrukturen
",D41="Robotik I - Einführung in die Robotik
",D41="Sicherheit
",D41="Softwaretechnik I
",D41="Softwaretechnik II
",D41="Telematik
",D41="Theoretische Informatik
",D41="Verfassungs- und Verwaltungsrecht
"),6,IF(OR(D41="Angewandte Informatik
",D41="Betriebswirtschafslehre
",D41="Mathematik I
",D41="Mathematik II
",D41="Teamprojekt Softwareentwicklung
"),8,IF(D41="Einführung in die Statistik
",10,IF(D41="Seminarmodul
",3,IF(D41="Bachelorarbeit
",15,9)))))))))</f>
        <v/>
      </c>
      <c r="F41" s="78"/>
      <c r="G41" s="30"/>
      <c r="H41" s="5"/>
      <c r="I41" s="5"/>
      <c r="J41" s="5"/>
      <c r="K41" s="5"/>
      <c r="L41" s="5"/>
      <c r="M41" s="5"/>
      <c r="N41" s="5"/>
      <c r="O41" s="5"/>
      <c r="P41" s="5"/>
      <c r="Q41" s="5"/>
      <c r="R41" s="5"/>
      <c r="S41" s="5"/>
      <c r="T41" s="5"/>
      <c r="U41" s="37"/>
    </row>
    <row r="42" spans="1:21" ht="15" customHeight="1" x14ac:dyDescent="0.3">
      <c r="A42" s="35"/>
      <c r="B42" s="30"/>
      <c r="D42" s="57" t="str">
        <f>IF(ISERROR(duplikate_WINFO!M15),"",duplikate_WINFO!M15)</f>
        <v/>
      </c>
      <c r="E42" s="29" t="str">
        <f>IF(D42="","",duplikate_WINFO!N15&amp;"/"&amp;IF(OR(D42="Geometrische Optimierung
",D42="Mikroprozessoren I
"),3,IF(OR(D42="Basispraktikum Arbeiten mit Datenbanksystemen
",D42="Basispraktikum Mobile Roboter
",D42="Basispraktikum Protocol Engineering
",D42="Basispraktikum TI: Hardwarenaher Systementwurf
",D42="Basispraktikum zum ICPC-Programmierwettbewerb
",D42="Datenbanksysteme
",D42="Einführung in Rechnernetze
",D42="Lego Mindstorms - Basispraktikum
",D42="MARS-Basispraktikum
",D42="Mechano-Informatik in der Robotik
",D42="Web-Anwendungen und Serviceorientierte Architekturen I
",D42="Wirtschaftsinformatik I
",D42="Wirtschaftsinformatik II
"),4,IF(OR(D42="Algorithmen für planare Graphen
",D42="Algorithmische Methoden für schwere Optimierungsprobleme
",D42="Basispraktikum Web-Anwendungen und Serviceorientierte Architekturen (I)
",D42="Einführung in das Privatrecht
",D42="Flächen im CAD
",D42="Geometrische Grundlagen der Geometrieverarbeitung
",D42="Kurven im CAD
",D42="Mobile Computing und Internet der Dinge
",D42="Programmieren
",D42="Volkswirtschaftslehre
"),5,IF(OR(D42="Algorithmen I
",D42="Algorithmen II
",D42="Computergrafik
",D42="Digitaltechnik und Entwurfsverfahren
",D42="Echtzeitsysteme
",D42="Formale Systeme
",D42="Geistiger Eigentum und Datenschutz
",D42="Grundbegriffe der Informatik
",D42="Kognitive Systeme
",D42="Mensch-Maschine-Interaktion
",D42="Rechnerorganisation
",D42="Rechnerstrukturen
",D42="Robotik I - Einführung in die Robotik
",D42="Sicherheit
",D42="Softwaretechnik I
",D42="Softwaretechnik II
",D42="Telematik
",D42="Theoretische Informatik
",D42="Verfassungs- und Verwaltungsrecht
"),6,IF(OR(D42="Angewandte Informatik
",D42="Betriebswirtschafslehre
",D42="Mathematik I
",D42="Mathematik II
",D42="Teamprojekt Softwareentwicklung
"),8,IF(D42="Einführung in die Statistik
",10,IF(D42="Seminarmodul
",3,IF(D42="Bachelorarbeit
",15,9)))))))))</f>
        <v/>
      </c>
      <c r="F42" s="78"/>
      <c r="G42" s="30"/>
      <c r="H42" s="5"/>
      <c r="I42" s="5"/>
      <c r="J42" s="5"/>
      <c r="K42" s="5"/>
      <c r="L42" s="5"/>
      <c r="M42" s="5"/>
      <c r="N42" s="5"/>
      <c r="O42" s="5"/>
      <c r="P42" s="5"/>
      <c r="Q42" s="5"/>
      <c r="R42" s="5"/>
      <c r="S42" s="5"/>
      <c r="T42" s="5"/>
      <c r="U42" s="37"/>
    </row>
    <row r="43" spans="1:21" ht="15" customHeight="1" x14ac:dyDescent="0.3">
      <c r="A43" s="35"/>
      <c r="B43" s="30"/>
      <c r="D43" s="57" t="str">
        <f>IF(ISERROR(duplikate_WINFO!M16),"",duplikate_WINFO!M16)</f>
        <v/>
      </c>
      <c r="E43" s="29" t="str">
        <f>IF(D43="","",duplikate_WINFO!N16&amp;"/"&amp;IF(OR(D43="Geometrische Optimierung
",D43="Mikroprozessoren I
"),3,IF(OR(D43="Basispraktikum Arbeiten mit Datenbanksystemen
",D43="Basispraktikum Mobile Roboter
",D43="Basispraktikum Protocol Engineering
",D43="Basispraktikum TI: Hardwarenaher Systementwurf
",D43="Basispraktikum zum ICPC-Programmierwettbewerb
",D43="Datenbanksysteme
",D43="Einführung in Rechnernetze
",D43="Lego Mindstorms - Basispraktikum
",D43="MARS-Basispraktikum
",D43="Mechano-Informatik in der Robotik
",D43="Web-Anwendungen und Serviceorientierte Architekturen I
",D43="Wirtschaftsinformatik I
",D43="Wirtschaftsinformatik II
"),4,IF(OR(D43="Algorithmen für planare Graphen
",D43="Algorithmische Methoden für schwere Optimierungsprobleme
",D43="Basispraktikum Web-Anwendungen und Serviceorientierte Architekturen (I)
",D43="Einführung in das Privatrecht
",D43="Flächen im CAD
",D43="Geometrische Grundlagen der Geometrieverarbeitung
",D43="Kurven im CAD
",D43="Mobile Computing und Internet der Dinge
",D43="Programmieren
",D43="Volkswirtschaftslehre
"),5,IF(OR(D43="Algorithmen I
",D43="Algorithmen II
",D43="Computergrafik
",D43="Digitaltechnik und Entwurfsverfahren
",D43="Echtzeitsysteme
",D43="Formale Systeme
",D43="Geistiger Eigentum und Datenschutz
",D43="Grundbegriffe der Informatik
",D43="Kognitive Systeme
",D43="Mensch-Maschine-Interaktion
",D43="Rechnerorganisation
",D43="Rechnerstrukturen
",D43="Robotik I - Einführung in die Robotik
",D43="Sicherheit
",D43="Softwaretechnik I
",D43="Softwaretechnik II
",D43="Telematik
",D43="Theoretische Informatik
",D43="Verfassungs- und Verwaltungsrecht
"),6,IF(OR(D43="Angewandte Informatik
",D43="Betriebswirtschafslehre
",D43="Mathematik I
",D43="Mathematik II
",D43="Teamprojekt Softwareentwicklung
"),8,IF(D43="Einführung in die Statistik
",10,IF(D43="Seminarmodul
",3,IF(D43="Bachelorarbeit
",15,9)))))))))</f>
        <v/>
      </c>
      <c r="F43" s="78"/>
      <c r="G43" s="30"/>
      <c r="H43" s="5"/>
      <c r="I43" s="5"/>
      <c r="J43" s="5"/>
      <c r="K43" s="5"/>
      <c r="L43" s="5" t="s">
        <v>151</v>
      </c>
      <c r="M43" s="5"/>
      <c r="N43" s="5"/>
      <c r="O43" s="5"/>
      <c r="P43" s="5"/>
      <c r="Q43" s="5"/>
      <c r="R43" s="5"/>
      <c r="S43" s="5"/>
      <c r="T43" s="5"/>
      <c r="U43" s="37"/>
    </row>
    <row r="44" spans="1:21" ht="15" customHeight="1" x14ac:dyDescent="0.3">
      <c r="A44" s="35"/>
      <c r="B44" s="30"/>
      <c r="D44" s="57" t="str">
        <f>IF(ISERROR(duplikate_WINFO!M17),"",duplikate_WINFO!M17)</f>
        <v/>
      </c>
      <c r="E44" s="29" t="str">
        <f>IF(D44="","",duplikate_WINFO!N17&amp;"/"&amp;IF(OR(D44="Geometrische Optimierung
",D44="Mikroprozessoren I
"),3,IF(OR(D44="Basispraktikum Arbeiten mit Datenbanksystemen
",D44="Basispraktikum Mobile Roboter
",D44="Basispraktikum Protocol Engineering
",D44="Basispraktikum TI: Hardwarenaher Systementwurf
",D44="Basispraktikum zum ICPC-Programmierwettbewerb
",D44="Datenbanksysteme
",D44="Einführung in Rechnernetze
",D44="Lego Mindstorms - Basispraktikum
",D44="MARS-Basispraktikum
",D44="Mechano-Informatik in der Robotik
",D44="Web-Anwendungen und Serviceorientierte Architekturen I
",D44="Wirtschaftsinformatik I
",D44="Wirtschaftsinformatik II
"),4,IF(OR(D44="Algorithmen für planare Graphen
",D44="Algorithmische Methoden für schwere Optimierungsprobleme
",D44="Basispraktikum Web-Anwendungen und Serviceorientierte Architekturen (I)
",D44="Einführung in das Privatrecht
",D44="Flächen im CAD
",D44="Geometrische Grundlagen der Geometrieverarbeitung
",D44="Kurven im CAD
",D44="Mobile Computing und Internet der Dinge
",D44="Programmieren
",D44="Volkswirtschaftslehre
"),5,IF(OR(D44="Algorithmen I
",D44="Algorithmen II
",D44="Computergrafik
",D44="Digitaltechnik und Entwurfsverfahren
",D44="Echtzeitsysteme
",D44="Formale Systeme
",D44="Geistiger Eigentum und Datenschutz
",D44="Grundbegriffe der Informatik
",D44="Kognitive Systeme
",D44="Mensch-Maschine-Interaktion
",D44="Rechnerorganisation
",D44="Rechnerstrukturen
",D44="Robotik I - Einführung in die Robotik
",D44="Sicherheit
",D44="Softwaretechnik I
",D44="Softwaretechnik II
",D44="Telematik
",D44="Theoretische Informatik
",D44="Verfassungs- und Verwaltungsrecht
"),6,IF(OR(D44="Angewandte Informatik
",D44="Betriebswirtschafslehre
",D44="Mathematik I
",D44="Mathematik II
",D44="Teamprojekt Softwareentwicklung
"),8,IF(D44="Einführung in die Statistik
",10,IF(D44="Seminarmodul
",3,IF(D44="Bachelorarbeit
",15,9)))))))))</f>
        <v/>
      </c>
      <c r="F44" s="78"/>
      <c r="G44" s="30"/>
      <c r="H44" s="5"/>
      <c r="I44" s="5"/>
      <c r="J44" s="5"/>
      <c r="K44" s="5"/>
      <c r="L44" s="5"/>
      <c r="M44" s="5"/>
      <c r="N44" s="5"/>
      <c r="O44" s="5"/>
      <c r="P44" s="5"/>
      <c r="Q44" s="5"/>
      <c r="R44" s="5"/>
      <c r="S44" s="5"/>
      <c r="T44" s="5"/>
      <c r="U44" s="37"/>
    </row>
    <row r="45" spans="1:21" ht="15" customHeight="1" x14ac:dyDescent="0.3">
      <c r="A45" s="35"/>
      <c r="B45" s="30"/>
      <c r="D45" s="57" t="str">
        <f>IF(ISERROR(duplikate_WINFO!M18),"",duplikate_WINFO!M18)</f>
        <v/>
      </c>
      <c r="E45" s="29" t="str">
        <f>IF(D45="","",duplikate_WINFO!N18&amp;"/"&amp;IF(OR(D45="Geometrische Optimierung
",D45="Mikroprozessoren I
"),3,IF(OR(D45="Basispraktikum Arbeiten mit Datenbanksystemen
",D45="Basispraktikum Mobile Roboter
",D45="Basispraktikum Protocol Engineering
",D45="Basispraktikum TI: Hardwarenaher Systementwurf
",D45="Basispraktikum zum ICPC-Programmierwettbewerb
",D45="Datenbanksysteme
",D45="Einführung in Rechnernetze
",D45="Lego Mindstorms - Basispraktikum
",D45="MARS-Basispraktikum
",D45="Mechano-Informatik in der Robotik
",D45="Web-Anwendungen und Serviceorientierte Architekturen I
",D45="Wirtschaftsinformatik I
",D45="Wirtschaftsinformatik II
"),4,IF(OR(D45="Algorithmen für planare Graphen
",D45="Algorithmische Methoden für schwere Optimierungsprobleme
",D45="Basispraktikum Web-Anwendungen und Serviceorientierte Architekturen (I)
",D45="Einführung in das Privatrecht
",D45="Flächen im CAD
",D45="Geometrische Grundlagen der Geometrieverarbeitung
",D45="Kurven im CAD
",D45="Mobile Computing und Internet der Dinge
",D45="Programmieren
",D45="Volkswirtschaftslehre
"),5,IF(OR(D45="Algorithmen I
",D45="Algorithmen II
",D45="Computergrafik
",D45="Digitaltechnik und Entwurfsverfahren
",D45="Echtzeitsysteme
",D45="Formale Systeme
",D45="Geistiger Eigentum und Datenschutz
",D45="Grundbegriffe der Informatik
",D45="Kognitive Systeme
",D45="Mensch-Maschine-Interaktion
",D45="Rechnerorganisation
",D45="Rechnerstrukturen
",D45="Robotik I - Einführung in die Robotik
",D45="Sicherheit
",D45="Softwaretechnik I
",D45="Softwaretechnik II
",D45="Telematik
",D45="Theoretische Informatik
",D45="Verfassungs- und Verwaltungsrecht
"),6,IF(OR(D45="Angewandte Informatik
",D45="Betriebswirtschafslehre
",D45="Mathematik I
",D45="Mathematik II
",D45="Teamprojekt Softwareentwicklung
"),8,IF(D45="Einführung in die Statistik
",10,IF(D45="Seminarmodul
",3,IF(D45="Bachelorarbeit
",15,9)))))))))</f>
        <v/>
      </c>
      <c r="F45" s="78"/>
      <c r="G45" s="30"/>
      <c r="H45" s="5"/>
      <c r="I45" s="5"/>
      <c r="J45" s="5"/>
      <c r="K45" s="5"/>
      <c r="L45" s="5"/>
      <c r="M45" s="5"/>
      <c r="N45" s="5"/>
      <c r="O45" s="5"/>
      <c r="P45" s="5"/>
      <c r="Q45" s="5"/>
      <c r="R45" s="5"/>
      <c r="S45" s="5"/>
      <c r="T45" s="5"/>
      <c r="U45" s="37"/>
    </row>
    <row r="46" spans="1:21" ht="15" customHeight="1" x14ac:dyDescent="0.3">
      <c r="A46" s="35"/>
      <c r="B46" s="30"/>
      <c r="D46" s="57" t="str">
        <f>IF(ISERROR(duplikate_WINFO!M19),"",duplikate_WINFO!M19)</f>
        <v/>
      </c>
      <c r="E46" s="29" t="str">
        <f>IF(D46="","",duplikate_WINFO!N19&amp;"/"&amp;IF(OR(D46="Geometrische Optimierung
",D46="Mikroprozessoren I
"),3,IF(OR(D46="Basispraktikum Arbeiten mit Datenbanksystemen
",D46="Basispraktikum Mobile Roboter
",D46="Basispraktikum Protocol Engineering
",D46="Basispraktikum TI: Hardwarenaher Systementwurf
",D46="Basispraktikum zum ICPC-Programmierwettbewerb
",D46="Datenbanksysteme
",D46="Einführung in Rechnernetze
",D46="Lego Mindstorms - Basispraktikum
",D46="MARS-Basispraktikum
",D46="Mechano-Informatik in der Robotik
",D46="Web-Anwendungen und Serviceorientierte Architekturen I
",D46="Wirtschaftsinformatik I
",D46="Wirtschaftsinformatik II
"),4,IF(OR(D46="Algorithmen für planare Graphen
",D46="Algorithmische Methoden für schwere Optimierungsprobleme
",D46="Basispraktikum Web-Anwendungen und Serviceorientierte Architekturen (I)
",D46="Einführung in das Privatrecht
",D46="Flächen im CAD
",D46="Geometrische Grundlagen der Geometrieverarbeitung
",D46="Kurven im CAD
",D46="Mobile Computing und Internet der Dinge
",D46="Programmieren
",D46="Volkswirtschaftslehre
"),5,IF(OR(D46="Algorithmen I
",D46="Algorithmen II
",D46="Computergrafik
",D46="Digitaltechnik und Entwurfsverfahren
",D46="Echtzeitsysteme
",D46="Formale Systeme
",D46="Geistiger Eigentum und Datenschutz
",D46="Grundbegriffe der Informatik
",D46="Kognitive Systeme
",D46="Mensch-Maschine-Interaktion
",D46="Rechnerorganisation
",D46="Rechnerstrukturen
",D46="Robotik I - Einführung in die Robotik
",D46="Sicherheit
",D46="Softwaretechnik I
",D46="Softwaretechnik II
",D46="Telematik
",D46="Theoretische Informatik
",D46="Verfassungs- und Verwaltungsrecht
"),6,IF(OR(D46="Angewandte Informatik
",D46="Betriebswirtschafslehre
",D46="Mathematik I
",D46="Mathematik II
",D46="Teamprojekt Softwareentwicklung
"),8,IF(D46="Einführung in die Statistik
",10,IF(D46="Seminarmodul
",3,IF(D46="Bachelorarbeit
",15,9)))))))))</f>
        <v/>
      </c>
      <c r="F46" s="78"/>
      <c r="G46" s="30"/>
      <c r="H46" s="5"/>
      <c r="I46" s="5"/>
      <c r="J46" s="5"/>
      <c r="K46" s="5"/>
      <c r="L46" s="5"/>
      <c r="M46" s="5"/>
      <c r="N46" s="5"/>
      <c r="O46" s="5"/>
      <c r="P46" s="5"/>
      <c r="Q46" s="5"/>
      <c r="R46" s="5"/>
      <c r="S46" s="5"/>
      <c r="T46" s="5"/>
      <c r="U46" s="37"/>
    </row>
    <row r="47" spans="1:21" ht="15" customHeight="1" x14ac:dyDescent="0.3">
      <c r="A47" s="35"/>
      <c r="B47" s="30"/>
      <c r="D47" s="57" t="str">
        <f>IF(ISERROR(duplikate_WINFO!M20),"",duplikate_WINFO!M20)</f>
        <v/>
      </c>
      <c r="E47" s="29" t="str">
        <f>IF(D47="","",duplikate_WINFO!N20&amp;"/"&amp;IF(OR(D47="Geometrische Optimierung
",D47="Mikroprozessoren I
"),3,IF(OR(D47="Basispraktikum Arbeiten mit Datenbanksystemen
",D47="Basispraktikum Mobile Roboter
",D47="Basispraktikum Protocol Engineering
",D47="Basispraktikum TI: Hardwarenaher Systementwurf
",D47="Basispraktikum zum ICPC-Programmierwettbewerb
",D47="Datenbanksysteme
",D47="Einführung in Rechnernetze
",D47="Lego Mindstorms - Basispraktikum
",D47="MARS-Basispraktikum
",D47="Mechano-Informatik in der Robotik
",D47="Web-Anwendungen und Serviceorientierte Architekturen I
",D47="Wirtschaftsinformatik I
",D47="Wirtschaftsinformatik II
"),4,IF(OR(D47="Algorithmen für planare Graphen
",D47="Algorithmische Methoden für schwere Optimierungsprobleme
",D47="Basispraktikum Web-Anwendungen und Serviceorientierte Architekturen (I)
",D47="Einführung in das Privatrecht
",D47="Flächen im CAD
",D47="Geometrische Grundlagen der Geometrieverarbeitung
",D47="Kurven im CAD
",D47="Mobile Computing und Internet der Dinge
",D47="Programmieren
",D47="Volkswirtschaftslehre
"),5,IF(OR(D47="Algorithmen I
",D47="Algorithmen II
",D47="Computergrafik
",D47="Digitaltechnik und Entwurfsverfahren
",D47="Echtzeitsysteme
",D47="Formale Systeme
",D47="Geistiger Eigentum und Datenschutz
",D47="Grundbegriffe der Informatik
",D47="Kognitive Systeme
",D47="Mensch-Maschine-Interaktion
",D47="Rechnerorganisation
",D47="Rechnerstrukturen
",D47="Robotik I - Einführung in die Robotik
",D47="Sicherheit
",D47="Softwaretechnik I
",D47="Softwaretechnik II
",D47="Telematik
",D47="Theoretische Informatik
",D47="Verfassungs- und Verwaltungsrecht
"),6,IF(OR(D47="Angewandte Informatik
",D47="Betriebswirtschafslehre
",D47="Mathematik I
",D47="Mathematik II
",D47="Teamprojekt Softwareentwicklung
"),8,IF(D47="Einführung in die Statistik
",10,IF(D47="Seminarmodul
",3,IF(D47="Bachelorarbeit
",15,9)))))))))</f>
        <v/>
      </c>
      <c r="F47" s="78"/>
      <c r="G47" s="30"/>
      <c r="H47" s="5"/>
      <c r="I47" s="5"/>
      <c r="J47" s="5"/>
      <c r="K47" s="5"/>
      <c r="L47" s="5"/>
      <c r="M47" s="5"/>
      <c r="N47" s="5"/>
      <c r="O47" s="5"/>
      <c r="P47" s="5"/>
      <c r="Q47" s="5"/>
      <c r="R47" s="5"/>
      <c r="S47" s="5"/>
      <c r="T47" s="5"/>
      <c r="U47" s="37"/>
    </row>
    <row r="48" spans="1:21" ht="15" customHeight="1" x14ac:dyDescent="0.3">
      <c r="A48" s="35"/>
      <c r="B48" s="30"/>
      <c r="D48" s="57" t="str">
        <f>IF(ISERROR(duplikate_WINFO!M21),"",duplikate_WINFO!M21)</f>
        <v/>
      </c>
      <c r="E48" s="29" t="str">
        <f>IF(D48="","",duplikate_WINFO!N21&amp;"/"&amp;IF(OR(D48="Geometrische Optimierung
",D48="Mikroprozessoren I
"),3,IF(OR(D48="Basispraktikum Arbeiten mit Datenbanksystemen
",D48="Basispraktikum Mobile Roboter
",D48="Basispraktikum Protocol Engineering
",D48="Basispraktikum TI: Hardwarenaher Systementwurf
",D48="Basispraktikum zum ICPC-Programmierwettbewerb
",D48="Datenbanksysteme
",D48="Einführung in Rechnernetze
",D48="Lego Mindstorms - Basispraktikum
",D48="MARS-Basispraktikum
",D48="Mechano-Informatik in der Robotik
",D48="Web-Anwendungen und Serviceorientierte Architekturen I
",D48="Wirtschaftsinformatik I
",D48="Wirtschaftsinformatik II
"),4,IF(OR(D48="Algorithmen für planare Graphen
",D48="Algorithmische Methoden für schwere Optimierungsprobleme
",D48="Basispraktikum Web-Anwendungen und Serviceorientierte Architekturen (I)
",D48="Einführung in das Privatrecht
",D48="Flächen im CAD
",D48="Geometrische Grundlagen der Geometrieverarbeitung
",D48="Kurven im CAD
",D48="Mobile Computing und Internet der Dinge
",D48="Programmieren
",D48="Volkswirtschaftslehre
"),5,IF(OR(D48="Algorithmen I
",D48="Algorithmen II
",D48="Computergrafik
",D48="Digitaltechnik und Entwurfsverfahren
",D48="Echtzeitsysteme
",D48="Formale Systeme
",D48="Geistiger Eigentum und Datenschutz
",D48="Grundbegriffe der Informatik
",D48="Kognitive Systeme
",D48="Mensch-Maschine-Interaktion
",D48="Rechnerorganisation
",D48="Rechnerstrukturen
",D48="Robotik I - Einführung in die Robotik
",D48="Sicherheit
",D48="Softwaretechnik I
",D48="Softwaretechnik II
",D48="Telematik
",D48="Theoretische Informatik
",D48="Verfassungs- und Verwaltungsrecht
"),6,IF(OR(D48="Angewandte Informatik
",D48="Betriebswirtschafslehre
",D48="Mathematik I
",D48="Mathematik II
",D48="Teamprojekt Softwareentwicklung
"),8,IF(D48="Einführung in die Statistik
",10,IF(D48="Seminarmodul
",3,IF(D48="Bachelorarbeit
",15,9)))))))))</f>
        <v/>
      </c>
      <c r="F48" s="78"/>
      <c r="G48" s="30"/>
      <c r="H48" s="5"/>
      <c r="I48" s="5"/>
      <c r="J48" s="5"/>
      <c r="K48" s="5"/>
      <c r="L48" s="5" t="s">
        <v>115</v>
      </c>
      <c r="M48" s="5"/>
      <c r="N48" s="5"/>
      <c r="O48" s="5"/>
      <c r="P48" s="5"/>
      <c r="Q48" s="5"/>
      <c r="R48" s="5"/>
      <c r="S48" s="5"/>
      <c r="T48" s="5"/>
      <c r="U48" s="37"/>
    </row>
    <row r="49" spans="1:22" ht="15" customHeight="1" x14ac:dyDescent="0.3">
      <c r="A49" s="35"/>
      <c r="B49" s="30"/>
      <c r="D49" s="57" t="str">
        <f>IF(ISERROR(duplikate_WINFO!M22),"",duplikate_WINFO!M22)</f>
        <v/>
      </c>
      <c r="E49" s="29" t="str">
        <f>IF(D49="","",duplikate_WINFO!N22&amp;"/"&amp;IF(OR(D49="Geometrische Optimierung
",D49="Mikroprozessoren I
"),3,IF(OR(D49="Basispraktikum Arbeiten mit Datenbanksystemen
",D49="Basispraktikum Mobile Roboter
",D49="Basispraktikum Protocol Engineering
",D49="Basispraktikum TI: Hardwarenaher Systementwurf
",D49="Basispraktikum zum ICPC-Programmierwettbewerb
",D49="Datenbanksysteme
",D49="Einführung in Rechnernetze
",D49="Lego Mindstorms - Basispraktikum
",D49="MARS-Basispraktikum
",D49="Mechano-Informatik in der Robotik
",D49="Web-Anwendungen und Serviceorientierte Architekturen I
",D49="Wirtschaftsinformatik I
",D49="Wirtschaftsinformatik II
"),4,IF(OR(D49="Algorithmen für planare Graphen
",D49="Algorithmische Methoden für schwere Optimierungsprobleme
",D49="Basispraktikum Web-Anwendungen und Serviceorientierte Architekturen (I)
",D49="Einführung in das Privatrecht
",D49="Flächen im CAD
",D49="Geometrische Grundlagen der Geometrieverarbeitung
",D49="Kurven im CAD
",D49="Mobile Computing und Internet der Dinge
",D49="Programmieren
",D49="Volkswirtschaftslehre
"),5,IF(OR(D49="Algorithmen I
",D49="Algorithmen II
",D49="Computergrafik
",D49="Digitaltechnik und Entwurfsverfahren
",D49="Echtzeitsysteme
",D49="Formale Systeme
",D49="Geistiger Eigentum und Datenschutz
",D49="Grundbegriffe der Informatik
",D49="Kognitive Systeme
",D49="Mensch-Maschine-Interaktion
",D49="Rechnerorganisation
",D49="Rechnerstrukturen
",D49="Robotik I - Einführung in die Robotik
",D49="Sicherheit
",D49="Softwaretechnik I
",D49="Softwaretechnik II
",D49="Telematik
",D49="Theoretische Informatik
",D49="Verfassungs- und Verwaltungsrecht
"),6,IF(OR(D49="Angewandte Informatik
",D49="Betriebswirtschafslehre
",D49="Mathematik I
",D49="Mathematik II
",D49="Teamprojekt Softwareentwicklung
"),8,IF(D49="Einführung in die Statistik
",10,IF(D49="Seminarmodul
",3,IF(D49="Bachelorarbeit
",15,9)))))))))</f>
        <v/>
      </c>
      <c r="F49" s="78"/>
      <c r="G49" s="30"/>
      <c r="H49" s="5"/>
      <c r="I49" s="5"/>
      <c r="J49" s="5"/>
      <c r="K49" s="5"/>
      <c r="L49" s="5"/>
      <c r="M49" s="5"/>
      <c r="N49" s="5"/>
      <c r="O49" s="5"/>
      <c r="P49" s="5"/>
      <c r="Q49" s="5"/>
      <c r="R49" s="5"/>
      <c r="S49" s="5"/>
      <c r="T49" s="5"/>
      <c r="U49" s="37"/>
    </row>
    <row r="50" spans="1:22" ht="15" customHeight="1" x14ac:dyDescent="0.3">
      <c r="A50" s="35"/>
      <c r="B50" s="30"/>
      <c r="D50" s="57" t="str">
        <f>IF(ISERROR(duplikate_WINFO!M23),"",duplikate_WINFO!M23)</f>
        <v/>
      </c>
      <c r="E50" s="29" t="str">
        <f>IF(D50="","",duplikate_WINFO!N23&amp;"/"&amp;IF(OR(D50="Geometrische Optimierung
",D50="Mikroprozessoren I
"),3,IF(OR(D50="Basispraktikum Arbeiten mit Datenbanksystemen
",D50="Basispraktikum Mobile Roboter
",D50="Basispraktikum Protocol Engineering
",D50="Basispraktikum TI: Hardwarenaher Systementwurf
",D50="Basispraktikum zum ICPC-Programmierwettbewerb
",D50="Datenbanksysteme
",D50="Einführung in Rechnernetze
",D50="Lego Mindstorms - Basispraktikum
",D50="MARS-Basispraktikum
",D50="Mechano-Informatik in der Robotik
",D50="Web-Anwendungen und Serviceorientierte Architekturen I
",D50="Wirtschaftsinformatik I
",D50="Wirtschaftsinformatik II
"),4,IF(OR(D50="Algorithmen für planare Graphen
",D50="Algorithmische Methoden für schwere Optimierungsprobleme
",D50="Basispraktikum Web-Anwendungen und Serviceorientierte Architekturen (I)
",D50="Einführung in das Privatrecht
",D50="Flächen im CAD
",D50="Geometrische Grundlagen der Geometrieverarbeitung
",D50="Kurven im CAD
",D50="Mobile Computing und Internet der Dinge
",D50="Programmieren
",D50="Volkswirtschaftslehre
"),5,IF(OR(D50="Algorithmen I
",D50="Algorithmen II
",D50="Computergrafik
",D50="Digitaltechnik und Entwurfsverfahren
",D50="Echtzeitsysteme
",D50="Formale Systeme
",D50="Geistiger Eigentum und Datenschutz
",D50="Grundbegriffe der Informatik
",D50="Kognitive Systeme
",D50="Mensch-Maschine-Interaktion
",D50="Rechnerorganisation
",D50="Rechnerstrukturen
",D50="Robotik I - Einführung in die Robotik
",D50="Sicherheit
",D50="Softwaretechnik I
",D50="Softwaretechnik II
",D50="Telematik
",D50="Theoretische Informatik
",D50="Verfassungs- und Verwaltungsrecht
"),6,IF(OR(D50="Angewandte Informatik
",D50="Betriebswirtschafslehre
",D50="Mathematik I
",D50="Mathematik II
",D50="Teamprojekt Softwareentwicklung
"),8,IF(D50="Einführung in die Statistik
",10,IF(D50="Seminarmodul
",3,IF(D50="Bachelorarbeit
",15,9)))))))))</f>
        <v/>
      </c>
      <c r="F50" s="78"/>
      <c r="G50" s="30"/>
      <c r="H50" s="5"/>
      <c r="I50" s="5"/>
      <c r="J50" s="5"/>
      <c r="K50" s="5"/>
      <c r="L50" s="5"/>
      <c r="M50" s="5"/>
      <c r="N50" s="5"/>
      <c r="O50" s="5"/>
      <c r="P50" s="5"/>
      <c r="Q50" s="5"/>
      <c r="R50" s="5"/>
      <c r="S50" s="5"/>
      <c r="T50" s="5"/>
      <c r="U50" s="37"/>
    </row>
    <row r="51" spans="1:22" ht="15" customHeight="1" x14ac:dyDescent="0.3">
      <c r="A51" s="35"/>
      <c r="B51" s="30"/>
      <c r="D51" s="57" t="str">
        <f>IF(ISERROR(duplikate_WINFO!M24),"",duplikate_WINFO!M24)</f>
        <v/>
      </c>
      <c r="E51" s="29" t="str">
        <f>IF(D51="","",duplikate_WINFO!N24&amp;"/"&amp;IF(OR(D51="Geometrische Optimierung
",D51="Mikroprozessoren I
"),3,IF(OR(D51="Basispraktikum Arbeiten mit Datenbanksystemen
",D51="Basispraktikum Mobile Roboter
",D51="Basispraktikum Protocol Engineering
",D51="Basispraktikum TI: Hardwarenaher Systementwurf
",D51="Basispraktikum zum ICPC-Programmierwettbewerb
",D51="Datenbanksysteme
",D51="Einführung in Rechnernetze
",D51="Lego Mindstorms - Basispraktikum
",D51="MARS-Basispraktikum
",D51="Mechano-Informatik in der Robotik
",D51="Web-Anwendungen und Serviceorientierte Architekturen I
",D51="Wirtschaftsinformatik I
",D51="Wirtschaftsinformatik II
"),4,IF(OR(D51="Algorithmen für planare Graphen
",D51="Algorithmische Methoden für schwere Optimierungsprobleme
",D51="Basispraktikum Web-Anwendungen und Serviceorientierte Architekturen (I)
",D51="Einführung in das Privatrecht
",D51="Flächen im CAD
",D51="Geometrische Grundlagen der Geometrieverarbeitung
",D51="Kurven im CAD
",D51="Mobile Computing und Internet der Dinge
",D51="Programmieren
",D51="Volkswirtschaftslehre
"),5,IF(OR(D51="Algorithmen I
",D51="Algorithmen II
",D51="Computergrafik
",D51="Digitaltechnik und Entwurfsverfahren
",D51="Echtzeitsysteme
",D51="Formale Systeme
",D51="Geistiger Eigentum und Datenschutz
",D51="Grundbegriffe der Informatik
",D51="Kognitive Systeme
",D51="Mensch-Maschine-Interaktion
",D51="Rechnerorganisation
",D51="Rechnerstrukturen
",D51="Robotik I - Einführung in die Robotik
",D51="Sicherheit
",D51="Softwaretechnik I
",D51="Softwaretechnik II
",D51="Telematik
",D51="Theoretische Informatik
",D51="Verfassungs- und Verwaltungsrecht
"),6,IF(OR(D51="Angewandte Informatik
",D51="Betriebswirtschafslehre
",D51="Mathematik I
",D51="Mathematik II
",D51="Teamprojekt Softwareentwicklung
"),8,IF(D51="Einführung in die Statistik
",10,IF(D51="Seminarmodul
",3,IF(D51="Bachelorarbeit
",15,9)))))))))</f>
        <v/>
      </c>
      <c r="F51" s="78"/>
      <c r="G51" s="30"/>
      <c r="H51" s="5"/>
      <c r="I51" s="5"/>
      <c r="J51" s="5"/>
      <c r="K51" s="5"/>
      <c r="L51" s="5"/>
      <c r="M51" s="5"/>
      <c r="N51" s="5"/>
      <c r="O51" s="5"/>
      <c r="P51" s="5"/>
      <c r="Q51" s="5"/>
      <c r="R51" s="5"/>
      <c r="S51" s="5"/>
      <c r="T51" s="5"/>
      <c r="U51" s="37"/>
    </row>
    <row r="52" spans="1:22" ht="15" customHeight="1" x14ac:dyDescent="0.3">
      <c r="A52" s="35"/>
      <c r="B52" s="30"/>
      <c r="D52" s="57" t="str">
        <f>IF(ISERROR(duplikate_WINFO!M25),"",duplikate_WINFO!M25)</f>
        <v/>
      </c>
      <c r="E52" s="29" t="str">
        <f>IF(D52="","",duplikate_WINFO!N25&amp;"/"&amp;IF(OR(D52="Geometrische Optimierung
",D52="Mikroprozessoren I
"),3,IF(OR(D52="Basispraktikum Arbeiten mit Datenbanksystemen
",D52="Basispraktikum Mobile Roboter
",D52="Basispraktikum Protocol Engineering
",D52="Basispraktikum TI: Hardwarenaher Systementwurf
",D52="Basispraktikum zum ICPC-Programmierwettbewerb
",D52="Datenbanksysteme
",D52="Einführung in Rechnernetze
",D52="Lego Mindstorms - Basispraktikum
",D52="MARS-Basispraktikum
",D52="Mechano-Informatik in der Robotik
",D52="Web-Anwendungen und Serviceorientierte Architekturen I
",D52="Wirtschaftsinformatik I
",D52="Wirtschaftsinformatik II
"),4,IF(OR(D52="Algorithmen für planare Graphen
",D52="Algorithmische Methoden für schwere Optimierungsprobleme
",D52="Basispraktikum Web-Anwendungen und Serviceorientierte Architekturen (I)
",D52="Einführung in das Privatrecht
",D52="Flächen im CAD
",D52="Geometrische Grundlagen der Geometrieverarbeitung
",D52="Kurven im CAD
",D52="Mobile Computing und Internet der Dinge
",D52="Programmieren
",D52="Volkswirtschaftslehre
"),5,IF(OR(D52="Algorithmen I
",D52="Algorithmen II
",D52="Computergrafik
",D52="Digitaltechnik und Entwurfsverfahren
",D52="Echtzeitsysteme
",D52="Formale Systeme
",D52="Geistiger Eigentum und Datenschutz
",D52="Grundbegriffe der Informatik
",D52="Kognitive Systeme
",D52="Mensch-Maschine-Interaktion
",D52="Rechnerorganisation
",D52="Rechnerstrukturen
",D52="Robotik I - Einführung in die Robotik
",D52="Sicherheit
",D52="Softwaretechnik I
",D52="Softwaretechnik II
",D52="Telematik
",D52="Theoretische Informatik
",D52="Verfassungs- und Verwaltungsrecht
"),6,IF(OR(D52="Angewandte Informatik
",D52="Betriebswirtschafslehre
",D52="Mathematik I
",D52="Mathematik II
",D52="Teamprojekt Softwareentwicklung
"),8,IF(D52="Einführung in die Statistik
",10,IF(D52="Seminarmodul
",3,IF(D52="Bachelorarbeit
",15,9)))))))))</f>
        <v/>
      </c>
      <c r="F52" s="78"/>
      <c r="G52" s="30"/>
      <c r="H52" s="5"/>
      <c r="I52" s="5"/>
      <c r="J52" s="5"/>
      <c r="K52" s="5"/>
      <c r="L52" s="5"/>
      <c r="M52" s="5"/>
      <c r="N52" s="5"/>
      <c r="O52" s="5"/>
      <c r="P52" s="5"/>
      <c r="Q52" s="5"/>
      <c r="R52" s="5"/>
      <c r="S52" s="5"/>
      <c r="T52" s="5"/>
      <c r="U52" s="37"/>
    </row>
    <row r="53" spans="1:22" ht="15" customHeight="1" x14ac:dyDescent="0.3">
      <c r="A53" s="35"/>
      <c r="B53" s="30"/>
      <c r="D53" s="57" t="str">
        <f>IF(ISERROR(duplikate_WINFO!M26),"",duplikate_WINFO!M26)</f>
        <v/>
      </c>
      <c r="E53" s="29" t="str">
        <f>IF(D53="","",duplikate_WINFO!N26&amp;"/"&amp;IF(OR(D53="Geometrische Optimierung
",D53="Mikroprozessoren I
"),3,IF(OR(D53="Basispraktikum Arbeiten mit Datenbanksystemen
",D53="Basispraktikum Mobile Roboter
",D53="Basispraktikum Protocol Engineering
",D53="Basispraktikum TI: Hardwarenaher Systementwurf
",D53="Basispraktikum zum ICPC-Programmierwettbewerb
",D53="Datenbanksysteme
",D53="Einführung in Rechnernetze
",D53="Lego Mindstorms - Basispraktikum
",D53="MARS-Basispraktikum
",D53="Mechano-Informatik in der Robotik
",D53="Web-Anwendungen und Serviceorientierte Architekturen I
",D53="Wirtschaftsinformatik I
",D53="Wirtschaftsinformatik II
"),4,IF(OR(D53="Algorithmen für planare Graphen
",D53="Algorithmische Methoden für schwere Optimierungsprobleme
",D53="Basispraktikum Web-Anwendungen und Serviceorientierte Architekturen (I)
",D53="Einführung in das Privatrecht
",D53="Flächen im CAD
",D53="Geometrische Grundlagen der Geometrieverarbeitung
",D53="Kurven im CAD
",D53="Mobile Computing und Internet der Dinge
",D53="Programmieren
",D53="Volkswirtschaftslehre
"),5,IF(OR(D53="Algorithmen I
",D53="Algorithmen II
",D53="Computergrafik
",D53="Digitaltechnik und Entwurfsverfahren
",D53="Echtzeitsysteme
",D53="Formale Systeme
",D53="Geistiger Eigentum und Datenschutz
",D53="Grundbegriffe der Informatik
",D53="Kognitive Systeme
",D53="Mensch-Maschine-Interaktion
",D53="Rechnerorganisation
",D53="Rechnerstrukturen
",D53="Robotik I - Einführung in die Robotik
",D53="Sicherheit
",D53="Softwaretechnik I
",D53="Softwaretechnik II
",D53="Telematik
",D53="Theoretische Informatik
",D53="Verfassungs- und Verwaltungsrecht
"),6,IF(OR(D53="Angewandte Informatik
",D53="Betriebswirtschafslehre
",D53="Mathematik I
",D53="Mathematik II
",D53="Teamprojekt Softwareentwicklung
"),8,IF(D53="Einführung in die Statistik
",10,IF(D53="Seminarmodul
",3,IF(D53="Bachelorarbeit
",15,9)))))))))</f>
        <v/>
      </c>
      <c r="F53" s="78"/>
      <c r="G53" s="30"/>
      <c r="H53" s="5"/>
      <c r="I53" s="5"/>
      <c r="J53" s="5"/>
      <c r="K53" s="5"/>
      <c r="L53" s="5"/>
      <c r="M53" s="5"/>
      <c r="N53" s="5"/>
      <c r="O53" s="5"/>
      <c r="P53" s="5"/>
      <c r="Q53" s="5"/>
      <c r="R53" s="5"/>
      <c r="S53" s="5"/>
      <c r="T53" s="5"/>
      <c r="U53" s="37"/>
    </row>
    <row r="54" spans="1:22" ht="15" customHeight="1" x14ac:dyDescent="0.3">
      <c r="A54" s="35"/>
      <c r="B54" s="30"/>
      <c r="D54" s="57" t="str">
        <f>IF(ISERROR(duplikate_WINFO!M27),"",duplikate_WINFO!M27)</f>
        <v/>
      </c>
      <c r="E54" s="29" t="str">
        <f>IF(D54="","",duplikate_WINFO!N27&amp;"/"&amp;IF(OR(D54="Geometrische Optimierung
",D54="Mikroprozessoren I
"),3,IF(OR(D54="Basispraktikum Arbeiten mit Datenbanksystemen
",D54="Basispraktikum Mobile Roboter
",D54="Basispraktikum Protocol Engineering
",D54="Basispraktikum TI: Hardwarenaher Systementwurf
",D54="Basispraktikum zum ICPC-Programmierwettbewerb
",D54="Datenbanksysteme
",D54="Einführung in Rechnernetze
",D54="Lego Mindstorms - Basispraktikum
",D54="MARS-Basispraktikum
",D54="Mechano-Informatik in der Robotik
",D54="Web-Anwendungen und Serviceorientierte Architekturen I
",D54="Wirtschaftsinformatik I
",D54="Wirtschaftsinformatik II
"),4,IF(OR(D54="Algorithmen für planare Graphen
",D54="Algorithmische Methoden für schwere Optimierungsprobleme
",D54="Basispraktikum Web-Anwendungen und Serviceorientierte Architekturen (I)
",D54="Einführung in das Privatrecht
",D54="Flächen im CAD
",D54="Geometrische Grundlagen der Geometrieverarbeitung
",D54="Kurven im CAD
",D54="Mobile Computing und Internet der Dinge
",D54="Programmieren
",D54="Volkswirtschaftslehre
"),5,IF(OR(D54="Algorithmen I
",D54="Algorithmen II
",D54="Computergrafik
",D54="Digitaltechnik und Entwurfsverfahren
",D54="Echtzeitsysteme
",D54="Formale Systeme
",D54="Geistiger Eigentum und Datenschutz
",D54="Grundbegriffe der Informatik
",D54="Kognitive Systeme
",D54="Mensch-Maschine-Interaktion
",D54="Rechnerorganisation
",D54="Rechnerstrukturen
",D54="Robotik I - Einführung in die Robotik
",D54="Sicherheit
",D54="Softwaretechnik I
",D54="Softwaretechnik II
",D54="Telematik
",D54="Theoretische Informatik
",D54="Verfassungs- und Verwaltungsrecht
"),6,IF(OR(D54="Angewandte Informatik
",D54="Betriebswirtschafslehre
",D54="Mathematik I
",D54="Mathematik II
",D54="Teamprojekt Softwareentwicklung
"),8,IF(D54="Einführung in die Statistik
",10,IF(D54="Seminarmodul
",3,IF(D54="Bachelorarbeit
",15,9)))))))))</f>
        <v/>
      </c>
      <c r="F54" s="78"/>
      <c r="G54" s="30"/>
      <c r="H54" s="5"/>
      <c r="I54" s="5"/>
      <c r="J54" s="5"/>
      <c r="K54" s="5"/>
      <c r="L54" s="5"/>
      <c r="M54" s="5"/>
      <c r="N54" s="5"/>
      <c r="O54" s="5"/>
      <c r="P54" s="5"/>
      <c r="Q54" s="5"/>
      <c r="R54" s="5"/>
      <c r="S54" s="5"/>
      <c r="T54" s="5"/>
      <c r="U54" s="37"/>
    </row>
    <row r="55" spans="1:22" ht="15" customHeight="1" x14ac:dyDescent="0.3">
      <c r="A55" s="35"/>
      <c r="B55" s="30"/>
      <c r="D55" s="57" t="str">
        <f>IF(ISERROR(duplikate_WINFO!M28),"",duplikate_WINFO!M28)</f>
        <v/>
      </c>
      <c r="E55" s="29" t="str">
        <f>IF(D55="","",duplikate_WINFO!N28&amp;"/"&amp;IF(OR(D55="Geometrische Optimierung
",D55="Mikroprozessoren I
"),3,IF(OR(D55="Basispraktikum Arbeiten mit Datenbanksystemen
",D55="Basispraktikum Mobile Roboter
",D55="Basispraktikum Protocol Engineering
",D55="Basispraktikum TI: Hardwarenaher Systementwurf
",D55="Basispraktikum zum ICPC-Programmierwettbewerb
",D55="Datenbanksysteme
",D55="Einführung in Rechnernetze
",D55="Lego Mindstorms - Basispraktikum
",D55="MARS-Basispraktikum
",D55="Mechano-Informatik in der Robotik
",D55="Web-Anwendungen und Serviceorientierte Architekturen I
",D55="Wirtschaftsinformatik I
",D55="Wirtschaftsinformatik II
"),4,IF(OR(D55="Algorithmen für planare Graphen
",D55="Algorithmische Methoden für schwere Optimierungsprobleme
",D55="Basispraktikum Web-Anwendungen und Serviceorientierte Architekturen (I)
",D55="Einführung in das Privatrecht
",D55="Flächen im CAD
",D55="Geometrische Grundlagen der Geometrieverarbeitung
",D55="Kurven im CAD
",D55="Mobile Computing und Internet der Dinge
",D55="Programmieren
",D55="Volkswirtschaftslehre
"),5,IF(OR(D55="Algorithmen I
",D55="Algorithmen II
",D55="Computergrafik
",D55="Digitaltechnik und Entwurfsverfahren
",D55="Echtzeitsysteme
",D55="Formale Systeme
",D55="Geistiger Eigentum und Datenschutz
",D55="Grundbegriffe der Informatik
",D55="Kognitive Systeme
",D55="Mensch-Maschine-Interaktion
",D55="Rechnerorganisation
",D55="Rechnerstrukturen
",D55="Robotik I - Einführung in die Robotik
",D55="Sicherheit
",D55="Softwaretechnik I
",D55="Softwaretechnik II
",D55="Telematik
",D55="Theoretische Informatik
",D55="Verfassungs- und Verwaltungsrecht
"),6,IF(OR(D55="Angewandte Informatik
",D55="Betriebswirtschafslehre
",D55="Mathematik I
",D55="Mathematik II
",D55="Teamprojekt Softwareentwicklung
"),8,IF(D55="Einführung in die Statistik
",10,IF(D55="Seminarmodul
",3,IF(D55="Bachelorarbeit
",15,9)))))))))</f>
        <v/>
      </c>
      <c r="F55" s="78"/>
      <c r="G55" s="30"/>
      <c r="H55" s="5"/>
      <c r="I55" s="5"/>
      <c r="J55" s="5"/>
      <c r="K55" s="5"/>
      <c r="L55" s="5"/>
      <c r="M55" s="5"/>
      <c r="N55" s="5"/>
      <c r="O55" s="5"/>
      <c r="P55" s="5"/>
      <c r="Q55" s="5"/>
      <c r="R55" s="5"/>
      <c r="S55" s="5"/>
      <c r="T55" s="5"/>
      <c r="U55" s="37"/>
    </row>
    <row r="56" spans="1:22" ht="15" customHeight="1" x14ac:dyDescent="0.3">
      <c r="A56" s="35"/>
      <c r="B56" s="30"/>
      <c r="D56" s="57" t="str">
        <f>IF(ISERROR(duplikate_WINFO!M29),"",duplikate_WINFO!M29)</f>
        <v/>
      </c>
      <c r="E56" s="29" t="str">
        <f>IF(D56="","",duplikate_WINFO!N29&amp;"/"&amp;IF(OR(D56="Geometrische Optimierung
",D56="Mikroprozessoren I
"),3,IF(OR(D56="Basispraktikum Arbeiten mit Datenbanksystemen
",D56="Basispraktikum Mobile Roboter
",D56="Basispraktikum Protocol Engineering
",D56="Basispraktikum TI: Hardwarenaher Systementwurf
",D56="Basispraktikum zum ICPC-Programmierwettbewerb
",D56="Datenbanksysteme
",D56="Einführung in Rechnernetze
",D56="Lego Mindstorms - Basispraktikum
",D56="MARS-Basispraktikum
",D56="Mechano-Informatik in der Robotik
",D56="Web-Anwendungen und Serviceorientierte Architekturen I
",D56="Wirtschaftsinformatik I
",D56="Wirtschaftsinformatik II
"),4,IF(OR(D56="Algorithmen für planare Graphen
",D56="Algorithmische Methoden für schwere Optimierungsprobleme
",D56="Basispraktikum Web-Anwendungen und Serviceorientierte Architekturen (I)
",D56="Einführung in das Privatrecht
",D56="Flächen im CAD
",D56="Geometrische Grundlagen der Geometrieverarbeitung
",D56="Kurven im CAD
",D56="Mobile Computing und Internet der Dinge
",D56="Programmieren
",D56="Volkswirtschaftslehre
"),5,IF(OR(D56="Algorithmen I
",D56="Algorithmen II
",D56="Computergrafik
",D56="Digitaltechnik und Entwurfsverfahren
",D56="Echtzeitsysteme
",D56="Formale Systeme
",D56="Geistiger Eigentum und Datenschutz
",D56="Grundbegriffe der Informatik
",D56="Kognitive Systeme
",D56="Mensch-Maschine-Interaktion
",D56="Rechnerorganisation
",D56="Rechnerstrukturen
",D56="Robotik I - Einführung in die Robotik
",D56="Sicherheit
",D56="Softwaretechnik I
",D56="Softwaretechnik II
",D56="Telematik
",D56="Theoretische Informatik
",D56="Verfassungs- und Verwaltungsrecht
"),6,IF(OR(D56="Angewandte Informatik
",D56="Betriebswirtschafslehre
",D56="Mathematik I
",D56="Mathematik II
",D56="Teamprojekt Softwareentwicklung
"),8,IF(D56="Einführung in die Statistik
",10,IF(D56="Seminarmodul
",3,IF(D56="Bachelorarbeit
",15,9)))))))))</f>
        <v/>
      </c>
      <c r="F56" s="78"/>
      <c r="G56" s="30"/>
      <c r="H56" s="5"/>
      <c r="I56" s="5"/>
      <c r="J56" s="5"/>
      <c r="K56" s="5"/>
      <c r="L56" s="5"/>
      <c r="M56" s="5"/>
      <c r="N56" s="5"/>
      <c r="O56" s="5"/>
      <c r="P56" s="5"/>
      <c r="Q56" s="5"/>
      <c r="R56" s="5"/>
      <c r="S56" s="5"/>
      <c r="T56" s="5"/>
      <c r="U56" s="37"/>
    </row>
    <row r="57" spans="1:22" ht="15" customHeight="1" thickBot="1" x14ac:dyDescent="0.35">
      <c r="A57" s="35"/>
      <c r="B57" s="30"/>
      <c r="D57" s="57" t="str">
        <f>IF(ISERROR(duplikate_WINFO!M30),"",duplikate_WINFO!M30)</f>
        <v/>
      </c>
      <c r="E57" s="29" t="str">
        <f>IF(D57="","",duplikate_WINFO!N30&amp;"/"&amp;IF(OR(D57="Geometrische Optimierung
",D57="Mikroprozessoren I
"),3,IF(OR(D57="Basispraktikum Arbeiten mit Datenbanksystemen
",D57="Basispraktikum Mobile Roboter
",D57="Basispraktikum Protocol Engineering
",D57="Basispraktikum TI: Hardwarenaher Systementwurf
",D57="Basispraktikum zum ICPC-Programmierwettbewerb
",D57="Datenbanksysteme
",D57="Einführung in Rechnernetze
",D57="Lego Mindstorms - Basispraktikum
",D57="MARS-Basispraktikum
",D57="Mechano-Informatik in der Robotik
",D57="Web-Anwendungen und Serviceorientierte Architekturen I
",D57="Wirtschaftsinformatik I
",D57="Wirtschaftsinformatik II
"),4,IF(OR(D57="Algorithmen für planare Graphen
",D57="Algorithmische Methoden für schwere Optimierungsprobleme
",D57="Basispraktikum Web-Anwendungen und Serviceorientierte Architekturen (I)
",D57="Einführung in das Privatrecht
",D57="Flächen im CAD
",D57="Geometrische Grundlagen der Geometrieverarbeitung
",D57="Kurven im CAD
",D57="Mobile Computing und Internet der Dinge
",D57="Programmieren
",D57="Volkswirtschaftslehre
"),5,IF(OR(D57="Algorithmen I
",D57="Algorithmen II
",D57="Computergrafik
",D57="Digitaltechnik und Entwurfsverfahren
",D57="Echtzeitsysteme
",D57="Formale Systeme
",D57="Geistiger Eigentum und Datenschutz
",D57="Grundbegriffe der Informatik
",D57="Kognitive Systeme
",D57="Mensch-Maschine-Interaktion
",D57="Rechnerorganisation
",D57="Rechnerstrukturen
",D57="Robotik I - Einführung in die Robotik
",D57="Sicherheit
",D57="Softwaretechnik I
",D57="Softwaretechnik II
",D57="Telematik
",D57="Theoretische Informatik
",D57="Verfassungs- und Verwaltungsrecht
"),6,IF(OR(D57="Angewandte Informatik
",D57="Betriebswirtschafslehre
",D57="Mathematik I
",D57="Mathematik II
",D57="Teamprojekt Softwareentwicklung
"),8,IF(D57="Einführung in die Statistik
",10,IF(D57="Seminarmodul
",3,IF(D57="Bachelorarbeit
",15,9)))))))))</f>
        <v/>
      </c>
      <c r="F57" s="78"/>
      <c r="G57" s="30"/>
      <c r="H57" s="5"/>
      <c r="I57" s="5"/>
      <c r="J57" s="5"/>
      <c r="K57" s="5"/>
      <c r="L57" s="5"/>
      <c r="M57" s="5"/>
      <c r="N57" s="5"/>
      <c r="O57" s="5"/>
      <c r="P57" s="5"/>
      <c r="Q57" s="5"/>
      <c r="R57" s="5"/>
      <c r="S57" s="5"/>
      <c r="T57" s="5"/>
      <c r="U57" s="37"/>
    </row>
    <row r="58" spans="1:22" ht="21.75" customHeight="1" thickBot="1" x14ac:dyDescent="0.35">
      <c r="A58" s="35"/>
      <c r="B58" s="30"/>
      <c r="D58" s="60" t="s">
        <v>128</v>
      </c>
      <c r="E58" s="89">
        <f>SUM(C20,E20,G20,I20,K20,M20,O20,Q20,S20)</f>
        <v>0</v>
      </c>
      <c r="F58" s="79"/>
      <c r="G58" s="30"/>
      <c r="H58" s="5"/>
      <c r="I58" s="5"/>
      <c r="J58" s="5"/>
      <c r="K58" s="5"/>
      <c r="L58" s="5"/>
      <c r="M58" s="5"/>
      <c r="N58" s="5"/>
      <c r="O58" s="5"/>
      <c r="P58" s="5"/>
      <c r="Q58" s="5"/>
      <c r="R58" s="5"/>
      <c r="S58" s="5"/>
      <c r="T58" s="5"/>
      <c r="U58" s="37"/>
    </row>
    <row r="59" spans="1:22" x14ac:dyDescent="0.3">
      <c r="A59" s="35"/>
      <c r="B59" s="30"/>
      <c r="C59" s="30"/>
      <c r="D59" s="30"/>
      <c r="E59" s="30"/>
      <c r="F59" s="30"/>
      <c r="G59" s="30"/>
      <c r="H59" s="5"/>
      <c r="I59" s="5"/>
      <c r="J59" s="5"/>
      <c r="K59" s="5"/>
      <c r="L59" s="5"/>
      <c r="M59" s="5"/>
      <c r="N59" s="5"/>
      <c r="O59" s="5"/>
      <c r="P59" s="5"/>
      <c r="Q59" s="5"/>
      <c r="R59" s="5"/>
      <c r="S59" s="5"/>
      <c r="T59" s="5"/>
      <c r="U59" s="37"/>
    </row>
    <row r="60" spans="1:22" x14ac:dyDescent="0.3">
      <c r="A60" s="39"/>
      <c r="B60" s="4"/>
      <c r="C60" s="4"/>
      <c r="D60" s="4"/>
      <c r="E60" s="4"/>
      <c r="F60" s="4"/>
      <c r="G60" s="4"/>
      <c r="H60" s="4"/>
      <c r="I60" s="4"/>
      <c r="J60" s="4"/>
      <c r="K60" s="4"/>
      <c r="L60" s="4"/>
      <c r="M60" s="4"/>
      <c r="N60" s="4"/>
      <c r="O60" s="4"/>
      <c r="P60" s="4"/>
      <c r="Q60" s="4"/>
      <c r="R60" s="4"/>
      <c r="S60" s="4"/>
      <c r="T60" s="4"/>
      <c r="U60" s="40"/>
    </row>
    <row r="61" spans="1:22" x14ac:dyDescent="0.3">
      <c r="A61" s="35"/>
      <c r="B61" s="5"/>
      <c r="C61" s="5"/>
      <c r="D61" s="5"/>
      <c r="E61" s="5"/>
      <c r="F61" s="5"/>
      <c r="G61" s="5"/>
      <c r="H61" s="5"/>
      <c r="I61" s="5"/>
      <c r="J61" s="5"/>
      <c r="K61" s="5"/>
      <c r="L61" s="5"/>
      <c r="M61" s="5"/>
      <c r="N61" s="5"/>
      <c r="O61" s="5"/>
      <c r="P61" s="5"/>
      <c r="Q61" s="5"/>
      <c r="R61" s="5"/>
      <c r="S61" s="5"/>
      <c r="T61" s="5"/>
      <c r="U61" s="37"/>
    </row>
    <row r="62" spans="1:22" ht="18" x14ac:dyDescent="0.35">
      <c r="A62" s="41" t="s">
        <v>116</v>
      </c>
      <c r="B62" s="42"/>
      <c r="C62" s="42"/>
      <c r="D62" s="42"/>
      <c r="E62" s="42"/>
      <c r="F62" s="43"/>
      <c r="G62" s="43"/>
      <c r="I62" s="136" t="s">
        <v>1</v>
      </c>
      <c r="J62" s="136"/>
      <c r="K62" s="136"/>
      <c r="L62" s="136"/>
      <c r="M62" s="136"/>
      <c r="N62" s="136"/>
      <c r="O62" s="136"/>
      <c r="P62" s="136"/>
      <c r="Q62" s="136"/>
      <c r="R62" s="136"/>
      <c r="S62" s="136"/>
      <c r="T62" s="5"/>
      <c r="U62" s="37"/>
    </row>
    <row r="63" spans="1:22" ht="18" x14ac:dyDescent="0.35">
      <c r="A63" s="45" t="s">
        <v>2</v>
      </c>
      <c r="B63" s="46"/>
      <c r="C63" s="46"/>
      <c r="D63" s="47" t="s">
        <v>3</v>
      </c>
      <c r="E63" s="47"/>
      <c r="F63" s="48"/>
      <c r="G63" s="48"/>
      <c r="I63" s="131" t="s">
        <v>163</v>
      </c>
      <c r="J63" s="131"/>
      <c r="K63" s="131"/>
      <c r="L63" s="131"/>
      <c r="M63" s="131"/>
      <c r="N63" s="131"/>
      <c r="O63" s="135" t="s">
        <v>164</v>
      </c>
      <c r="P63" s="135"/>
      <c r="Q63" s="135"/>
      <c r="R63" s="135"/>
      <c r="S63" s="135"/>
      <c r="T63" s="5"/>
      <c r="U63" s="37"/>
    </row>
    <row r="64" spans="1:22" ht="18.600000000000001" thickBot="1" x14ac:dyDescent="0.4">
      <c r="A64" s="45" t="s">
        <v>4</v>
      </c>
      <c r="B64" s="46"/>
      <c r="C64" s="46"/>
      <c r="D64" s="47" t="s">
        <v>5</v>
      </c>
      <c r="E64" s="47"/>
      <c r="F64" s="44"/>
      <c r="G64" s="44"/>
      <c r="I64" s="132" t="s">
        <v>117</v>
      </c>
      <c r="J64" s="133"/>
      <c r="K64" s="133"/>
      <c r="L64" s="133"/>
      <c r="M64" s="133"/>
      <c r="N64" s="134"/>
      <c r="O64" s="86"/>
      <c r="P64" s="44"/>
      <c r="Q64" s="5"/>
      <c r="R64" s="5"/>
      <c r="S64" s="5"/>
      <c r="T64" s="5"/>
      <c r="U64" s="37"/>
      <c r="V64" s="5"/>
    </row>
    <row r="65" spans="1:24" ht="15" thickBot="1" x14ac:dyDescent="0.35">
      <c r="A65" s="49"/>
      <c r="B65" s="50"/>
      <c r="C65" s="50"/>
      <c r="D65" s="50"/>
      <c r="E65" s="50"/>
      <c r="F65" s="50"/>
      <c r="G65" s="50"/>
      <c r="H65" s="50"/>
      <c r="I65" s="50"/>
      <c r="J65" s="50"/>
      <c r="K65" s="50"/>
      <c r="L65" s="50"/>
      <c r="M65" s="50"/>
      <c r="N65" s="50"/>
      <c r="O65" s="50"/>
      <c r="P65" s="50"/>
      <c r="Q65" s="50"/>
      <c r="R65" s="50"/>
      <c r="S65" s="50"/>
      <c r="T65" s="50"/>
      <c r="U65" s="51"/>
    </row>
    <row r="66" spans="1:24" ht="15" customHeight="1" x14ac:dyDescent="0.3">
      <c r="A66" s="125"/>
      <c r="B66" s="125"/>
      <c r="C66" s="125"/>
      <c r="D66" s="125"/>
      <c r="E66" s="125"/>
      <c r="F66" s="125"/>
      <c r="G66" s="125"/>
      <c r="H66" s="125"/>
      <c r="I66" s="125"/>
      <c r="J66" s="125"/>
      <c r="K66" s="125"/>
      <c r="L66" s="125"/>
      <c r="M66" s="125"/>
      <c r="N66" s="125"/>
      <c r="O66" s="125"/>
      <c r="P66" s="125"/>
      <c r="Q66" s="125"/>
      <c r="R66" s="125"/>
      <c r="S66" s="125"/>
      <c r="T66" s="125"/>
      <c r="U66" s="125"/>
      <c r="V66" s="5"/>
      <c r="W66" s="5"/>
      <c r="X66" s="5"/>
    </row>
    <row r="67" spans="1:24" ht="15" customHeight="1" x14ac:dyDescent="0.3">
      <c r="A67" s="125"/>
      <c r="B67" s="125"/>
      <c r="C67" s="125"/>
      <c r="D67" s="125"/>
      <c r="E67" s="125"/>
      <c r="F67" s="125"/>
      <c r="G67" s="125"/>
      <c r="H67" s="125"/>
      <c r="I67" s="125"/>
      <c r="J67" s="125"/>
      <c r="K67" s="125"/>
      <c r="L67" s="125"/>
      <c r="M67" s="125"/>
      <c r="N67" s="125"/>
      <c r="O67" s="125"/>
      <c r="P67" s="125"/>
      <c r="Q67" s="125"/>
      <c r="R67" s="125"/>
      <c r="S67" s="125"/>
      <c r="T67" s="125"/>
      <c r="U67" s="125"/>
      <c r="V67" s="5"/>
      <c r="W67" s="5"/>
      <c r="X67" s="5"/>
    </row>
    <row r="68" spans="1:24" ht="15" customHeight="1" x14ac:dyDescent="0.3">
      <c r="A68" s="125"/>
      <c r="B68" s="125"/>
      <c r="C68" s="125"/>
      <c r="D68" s="125"/>
      <c r="E68" s="125"/>
      <c r="F68" s="125"/>
      <c r="G68" s="125"/>
      <c r="H68" s="125"/>
      <c r="I68" s="125"/>
      <c r="J68" s="125"/>
      <c r="K68" s="125"/>
      <c r="L68" s="125"/>
      <c r="M68" s="125"/>
      <c r="N68" s="125"/>
      <c r="O68" s="125"/>
      <c r="P68" s="125"/>
      <c r="Q68" s="125"/>
      <c r="R68" s="125"/>
      <c r="S68" s="125"/>
      <c r="T68" s="125"/>
      <c r="U68" s="125"/>
      <c r="V68" s="5"/>
      <c r="W68" s="5"/>
      <c r="X68" s="5"/>
    </row>
    <row r="69" spans="1:24" x14ac:dyDescent="0.3">
      <c r="A69" s="125"/>
      <c r="B69" s="125"/>
      <c r="C69" s="125"/>
      <c r="D69" s="125"/>
      <c r="E69" s="125"/>
      <c r="F69" s="125"/>
      <c r="G69" s="125"/>
      <c r="H69" s="125"/>
      <c r="I69" s="125"/>
      <c r="J69" s="125"/>
      <c r="K69" s="125"/>
      <c r="L69" s="125"/>
      <c r="M69" s="125"/>
      <c r="N69" s="125"/>
      <c r="O69" s="125"/>
      <c r="P69" s="125"/>
      <c r="Q69" s="125"/>
      <c r="R69" s="125"/>
      <c r="S69" s="125"/>
      <c r="T69" s="125"/>
      <c r="U69" s="125"/>
      <c r="V69" s="5"/>
      <c r="W69" s="5"/>
      <c r="X69" s="5"/>
    </row>
    <row r="70" spans="1:24" x14ac:dyDescent="0.3">
      <c r="A70" s="125"/>
      <c r="B70" s="125"/>
      <c r="C70" s="125"/>
      <c r="D70" s="125"/>
      <c r="E70" s="125"/>
      <c r="F70" s="125"/>
      <c r="G70" s="125"/>
      <c r="H70" s="125"/>
      <c r="I70" s="125"/>
      <c r="J70" s="125"/>
      <c r="K70" s="125"/>
      <c r="L70" s="125"/>
      <c r="M70" s="125"/>
      <c r="N70" s="125"/>
      <c r="O70" s="125"/>
      <c r="P70" s="125"/>
      <c r="Q70" s="125"/>
      <c r="R70" s="125"/>
      <c r="S70" s="125"/>
      <c r="T70" s="125"/>
      <c r="U70" s="125"/>
      <c r="V70" s="5"/>
      <c r="W70" s="5"/>
      <c r="X70" s="5"/>
    </row>
    <row r="71" spans="1:24" x14ac:dyDescent="0.3">
      <c r="A71" s="5"/>
      <c r="B71" s="5"/>
      <c r="C71" s="5"/>
      <c r="D71" s="5"/>
      <c r="E71" s="5"/>
      <c r="F71" s="5"/>
      <c r="G71" s="5"/>
      <c r="H71" s="5"/>
      <c r="I71" s="5"/>
      <c r="J71" s="5"/>
      <c r="K71" s="5"/>
      <c r="L71" s="5"/>
      <c r="M71" s="5"/>
      <c r="N71" s="5"/>
      <c r="O71" s="5"/>
      <c r="P71" s="5"/>
      <c r="Q71" s="5"/>
      <c r="R71" s="5"/>
      <c r="S71" s="5"/>
      <c r="T71" s="5"/>
      <c r="U71" s="5"/>
      <c r="V71" s="5"/>
      <c r="W71" s="5"/>
      <c r="X71" s="5"/>
    </row>
    <row r="72" spans="1:24" x14ac:dyDescent="0.3">
      <c r="A72" s="5"/>
      <c r="K72" s="104"/>
      <c r="M72" s="104"/>
      <c r="O72" s="104"/>
      <c r="Q72" s="104"/>
      <c r="S72" s="104"/>
      <c r="T72" s="5"/>
      <c r="U72" s="5"/>
      <c r="V72" s="5"/>
      <c r="W72" s="5"/>
      <c r="X72" s="5"/>
    </row>
    <row r="73" spans="1:24" x14ac:dyDescent="0.3">
      <c r="A73" s="5"/>
      <c r="K73" s="104"/>
      <c r="M73" s="104"/>
      <c r="O73" s="104"/>
      <c r="Q73" s="104"/>
      <c r="S73" s="104"/>
      <c r="T73" s="5"/>
      <c r="U73" s="5"/>
      <c r="V73" s="5"/>
      <c r="W73" s="5"/>
      <c r="X73" s="5"/>
    </row>
    <row r="74" spans="1:24" x14ac:dyDescent="0.3">
      <c r="A74" s="5"/>
      <c r="K74" s="104"/>
      <c r="M74" s="104"/>
      <c r="O74" s="104"/>
      <c r="Q74" s="104"/>
      <c r="S74" s="104"/>
      <c r="T74" s="5"/>
      <c r="U74" s="5"/>
      <c r="V74" s="5"/>
      <c r="W74" s="5"/>
      <c r="X74" s="5"/>
    </row>
    <row r="75" spans="1:24" x14ac:dyDescent="0.3">
      <c r="A75" s="5"/>
      <c r="K75" s="104"/>
      <c r="M75" s="104"/>
      <c r="O75" s="104"/>
      <c r="Q75" s="104"/>
      <c r="S75" s="104"/>
      <c r="T75" s="5"/>
      <c r="U75" s="5"/>
      <c r="V75" s="5"/>
      <c r="W75" s="5"/>
      <c r="X75" s="5"/>
    </row>
    <row r="76" spans="1:24" x14ac:dyDescent="0.3">
      <c r="A76" s="5"/>
      <c r="K76" s="104"/>
      <c r="M76" s="104"/>
      <c r="O76" s="104"/>
      <c r="Q76" s="104"/>
      <c r="S76" s="104"/>
      <c r="T76" s="5"/>
      <c r="U76" s="5"/>
      <c r="V76" s="5"/>
      <c r="W76" s="5"/>
      <c r="X76" s="5"/>
    </row>
    <row r="77" spans="1:24" x14ac:dyDescent="0.3">
      <c r="A77" s="5"/>
      <c r="K77" s="104"/>
      <c r="M77" s="104"/>
      <c r="O77" s="104"/>
      <c r="Q77" s="104"/>
      <c r="S77" s="104"/>
      <c r="T77" s="5"/>
      <c r="U77" s="5"/>
      <c r="V77" s="5"/>
      <c r="W77" s="5"/>
      <c r="X77" s="5"/>
    </row>
    <row r="78" spans="1:24" x14ac:dyDescent="0.3">
      <c r="A78" s="5"/>
      <c r="K78" s="104"/>
      <c r="M78" s="104"/>
      <c r="O78" s="104"/>
      <c r="Q78" s="104"/>
      <c r="S78" s="104"/>
      <c r="T78" s="5"/>
      <c r="U78" s="5"/>
      <c r="V78" s="5"/>
      <c r="W78" s="5"/>
      <c r="X78" s="5"/>
    </row>
    <row r="79" spans="1:24" x14ac:dyDescent="0.3">
      <c r="K79" s="104"/>
      <c r="M79" s="104"/>
      <c r="O79" s="104"/>
      <c r="Q79" s="104"/>
      <c r="S79" s="104"/>
    </row>
    <row r="80" spans="1:24" x14ac:dyDescent="0.3">
      <c r="K80" s="104"/>
      <c r="M80" s="104"/>
      <c r="O80" s="104"/>
      <c r="Q80" s="104"/>
      <c r="S80" s="104"/>
    </row>
  </sheetData>
  <mergeCells count="20">
    <mergeCell ref="A1:U1"/>
    <mergeCell ref="A2:U2"/>
    <mergeCell ref="A3:U3"/>
    <mergeCell ref="C6:N6"/>
    <mergeCell ref="C7:D7"/>
    <mergeCell ref="E7:F7"/>
    <mergeCell ref="G7:H7"/>
    <mergeCell ref="I7:J7"/>
    <mergeCell ref="K7:L7"/>
    <mergeCell ref="M7:N7"/>
    <mergeCell ref="I63:N63"/>
    <mergeCell ref="O63:S63"/>
    <mergeCell ref="I64:N64"/>
    <mergeCell ref="A66:U70"/>
    <mergeCell ref="O7:P7"/>
    <mergeCell ref="Q7:R7"/>
    <mergeCell ref="S7:T7"/>
    <mergeCell ref="B23:G25"/>
    <mergeCell ref="H23:T25"/>
    <mergeCell ref="I62:S62"/>
  </mergeCells>
  <conditionalFormatting sqref="E29:E58">
    <cfRule type="cellIs" dxfId="7" priority="5" operator="equal">
      <formula>"X/X"</formula>
    </cfRule>
  </conditionalFormatting>
  <conditionalFormatting sqref="E58">
    <cfRule type="cellIs" dxfId="6" priority="2" operator="greaterThan">
      <formula>180</formula>
    </cfRule>
    <cfRule type="cellIs" dxfId="5" priority="3" operator="equal">
      <formula>180</formula>
    </cfRule>
    <cfRule type="cellIs" dxfId="4" priority="4" operator="lessThan">
      <formula>180</formula>
    </cfRule>
  </conditionalFormatting>
  <conditionalFormatting sqref="F29">
    <cfRule type="cellIs" dxfId="3" priority="1" operator="equal">
      <formula>"X/X"</formula>
    </cfRule>
  </conditionalFormatting>
  <hyperlinks>
    <hyperlink ref="D63" r:id="rId1"/>
    <hyperlink ref="D64" r:id="rId2"/>
  </hyperlinks>
  <pageMargins left="0.7" right="0.7" top="0.78740157499999996" bottom="0.78740157499999996" header="0.3" footer="0.3"/>
  <drawing r:id="rId3"/>
  <legacyDrawing r:id="rId4"/>
  <extLst>
    <ext xmlns:x14="http://schemas.microsoft.com/office/spreadsheetml/2009/9/main" uri="{CCE6A557-97BC-4b89-ADB6-D9C93CAAB3DF}">
      <x14:dataValidations xmlns:xm="http://schemas.microsoft.com/office/excel/2006/main" count="19">
        <x14:dataValidation type="list" allowBlank="1" showInputMessage="1" showErrorMessage="1">
          <x14:formula1>
            <xm:f>Datenbank_WINFO!$A$2:$A$86</xm:f>
          </x14:formula1>
          <xm:sqref>C9:C17 O9:O17 Q9:Q17 E9:E17 G9:G17 I9:I17 K9:K17 M9:M17 S9:S17</xm:sqref>
        </x14:dataValidation>
        <x14:dataValidation type="list" allowBlank="1" showInputMessage="1" showErrorMessage="1">
          <x14:formula1>
            <xm:f>Datenbank_WING!A2</xm:f>
          </x14:formula1>
          <xm:sqref>C18</xm:sqref>
        </x14:dataValidation>
        <x14:dataValidation type="list" allowBlank="1" showInputMessage="1" showErrorMessage="1">
          <x14:formula1>
            <xm:f>Datenbank_WING!Q2</xm:f>
          </x14:formula1>
          <xm:sqref>S18</xm:sqref>
        </x14:dataValidation>
        <x14:dataValidation type="list" allowBlank="1" showInputMessage="1" showErrorMessage="1">
          <x14:formula1>
            <xm:f>Datenbank_WING!O2</xm:f>
          </x14:formula1>
          <xm:sqref>Q18</xm:sqref>
        </x14:dataValidation>
        <x14:dataValidation type="list" allowBlank="1" showInputMessage="1" showErrorMessage="1">
          <x14:formula1>
            <xm:f>Datenbank_WING!C2</xm:f>
          </x14:formula1>
          <xm:sqref>E18</xm:sqref>
        </x14:dataValidation>
        <x14:dataValidation type="list" allowBlank="1" showInputMessage="1" showErrorMessage="1">
          <x14:formula1>
            <xm:f>Datenbank_WING!E2</xm:f>
          </x14:formula1>
          <xm:sqref>G18</xm:sqref>
        </x14:dataValidation>
        <x14:dataValidation type="list" allowBlank="1" showInputMessage="1" showErrorMessage="1">
          <x14:formula1>
            <xm:f>Datenbank_WING!G2</xm:f>
          </x14:formula1>
          <xm:sqref>I18</xm:sqref>
        </x14:dataValidation>
        <x14:dataValidation type="list" allowBlank="1" showInputMessage="1" showErrorMessage="1">
          <x14:formula1>
            <xm:f>Datenbank_WING!I2</xm:f>
          </x14:formula1>
          <xm:sqref>K18</xm:sqref>
        </x14:dataValidation>
        <x14:dataValidation type="list" allowBlank="1" showInputMessage="1" showErrorMessage="1">
          <x14:formula1>
            <xm:f>Datenbank_WING!K2</xm:f>
          </x14:formula1>
          <xm:sqref>M18</xm:sqref>
        </x14:dataValidation>
        <x14:dataValidation type="list" allowBlank="1" showInputMessage="1" showErrorMessage="1">
          <x14:formula1>
            <xm:f>Datenbank_WING!M2</xm:f>
          </x14:formula1>
          <xm:sqref>O18</xm:sqref>
        </x14:dataValidation>
        <x14:dataValidation type="list" allowBlank="1" showInputMessage="1" showErrorMessage="1">
          <x14:formula1>
            <xm:f>Datenbank_WING!A4</xm:f>
          </x14:formula1>
          <xm:sqref>C19</xm:sqref>
        </x14:dataValidation>
        <x14:dataValidation type="list" allowBlank="1" showInputMessage="1" showErrorMessage="1">
          <x14:formula1>
            <xm:f>Datenbank_WING!Q4</xm:f>
          </x14:formula1>
          <xm:sqref>S19</xm:sqref>
        </x14:dataValidation>
        <x14:dataValidation type="list" allowBlank="1" showInputMessage="1" showErrorMessage="1">
          <x14:formula1>
            <xm:f>Datenbank_WING!O4</xm:f>
          </x14:formula1>
          <xm:sqref>Q19</xm:sqref>
        </x14:dataValidation>
        <x14:dataValidation type="list" allowBlank="1" showInputMessage="1" showErrorMessage="1">
          <x14:formula1>
            <xm:f>Datenbank_WING!C4</xm:f>
          </x14:formula1>
          <xm:sqref>E19</xm:sqref>
        </x14:dataValidation>
        <x14:dataValidation type="list" allowBlank="1" showInputMessage="1" showErrorMessage="1">
          <x14:formula1>
            <xm:f>Datenbank_WING!E4</xm:f>
          </x14:formula1>
          <xm:sqref>G19</xm:sqref>
        </x14:dataValidation>
        <x14:dataValidation type="list" allowBlank="1" showInputMessage="1" showErrorMessage="1">
          <x14:formula1>
            <xm:f>Datenbank_WING!G4</xm:f>
          </x14:formula1>
          <xm:sqref>I19</xm:sqref>
        </x14:dataValidation>
        <x14:dataValidation type="list" allowBlank="1" showInputMessage="1" showErrorMessage="1">
          <x14:formula1>
            <xm:f>Datenbank_WING!I4</xm:f>
          </x14:formula1>
          <xm:sqref>K19</xm:sqref>
        </x14:dataValidation>
        <x14:dataValidation type="list" allowBlank="1" showInputMessage="1" showErrorMessage="1">
          <x14:formula1>
            <xm:f>Datenbank_WING!K4</xm:f>
          </x14:formula1>
          <xm:sqref>M19</xm:sqref>
        </x14:dataValidation>
        <x14:dataValidation type="list" allowBlank="1" showInputMessage="1" showErrorMessage="1">
          <x14:formula1>
            <xm:f>Datenbank_WING!M4</xm:f>
          </x14:formula1>
          <xm:sqref>O19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S215"/>
  <sheetViews>
    <sheetView zoomScale="50" zoomScaleNormal="50" workbookViewId="0">
      <selection activeCell="J6" sqref="J6"/>
    </sheetView>
  </sheetViews>
  <sheetFormatPr baseColWidth="10" defaultRowHeight="14.4" x14ac:dyDescent="0.3"/>
  <cols>
    <col min="1" max="1" width="53.44140625" bestFit="1" customWidth="1"/>
    <col min="2" max="2" width="27.44140625" bestFit="1" customWidth="1"/>
    <col min="3" max="3" width="36.109375" bestFit="1" customWidth="1"/>
    <col min="4" max="4" width="53.44140625" bestFit="1" customWidth="1"/>
    <col min="5" max="5" width="18.109375" customWidth="1"/>
    <col min="10" max="12" width="43.33203125" bestFit="1" customWidth="1"/>
    <col min="13" max="13" width="21.77734375" bestFit="1" customWidth="1"/>
    <col min="14" max="14" width="11.44140625" style="10"/>
    <col min="16" max="16" width="9.77734375" bestFit="1" customWidth="1"/>
    <col min="18" max="18" width="43.33203125" customWidth="1"/>
    <col min="20" max="20" width="43.33203125" bestFit="1" customWidth="1"/>
  </cols>
  <sheetData>
    <row r="1" spans="1:16" x14ac:dyDescent="0.3">
      <c r="A1" t="s">
        <v>24</v>
      </c>
      <c r="B1" t="s">
        <v>17</v>
      </c>
      <c r="C1" t="s">
        <v>21</v>
      </c>
      <c r="D1" t="s">
        <v>15</v>
      </c>
      <c r="E1" t="s">
        <v>13</v>
      </c>
      <c r="F1" t="s">
        <v>14</v>
      </c>
      <c r="G1" t="s">
        <v>16</v>
      </c>
      <c r="M1" t="s">
        <v>18</v>
      </c>
      <c r="N1" t="s">
        <v>19</v>
      </c>
      <c r="P1" t="s">
        <v>20</v>
      </c>
    </row>
    <row r="2" spans="1:16" ht="28.8" x14ac:dyDescent="0.3">
      <c r="A2" s="14" t="s">
        <v>107</v>
      </c>
      <c r="F2">
        <f>COUNTIF($E$2:$E$73,"?*")</f>
        <v>0</v>
      </c>
      <c r="G2" t="e">
        <f t="shared" ref="G2:G33" ca="1" si="0">OFFSET($E$3,,,COUNTIF($E$3:$E$74,"?*"))</f>
        <v>#REF!</v>
      </c>
      <c r="N2"/>
    </row>
    <row r="3" spans="1:16" ht="28.8" x14ac:dyDescent="0.3">
      <c r="A3" s="15" t="s">
        <v>108</v>
      </c>
      <c r="B3">
        <f>IF(ISNUMBER(SEARCH(Modulplaner_WING!$D$12,$E$3:$L$4)), MAX($B$2:$B$2)+1, 0)</f>
        <v>0</v>
      </c>
      <c r="C3">
        <v>9</v>
      </c>
      <c r="D3" s="13" t="s">
        <v>39</v>
      </c>
      <c r="F3">
        <f>COUNTIF($E$3:$E$74,"?*")</f>
        <v>0</v>
      </c>
      <c r="G3" t="e">
        <f t="shared" ca="1" si="0"/>
        <v>#REF!</v>
      </c>
      <c r="M3" t="e">
        <v>#VALUE!</v>
      </c>
      <c r="N3"/>
      <c r="P3" t="e">
        <f>SEARCH(Datenbank_WING!$B$7,Datenbank_WING!$D$3:$D$74)</f>
        <v>#VALUE!</v>
      </c>
    </row>
    <row r="4" spans="1:16" ht="28.8" x14ac:dyDescent="0.3">
      <c r="A4" s="14" t="s">
        <v>109</v>
      </c>
      <c r="B4" t="e">
        <v>#VALUE!</v>
      </c>
      <c r="C4">
        <v>9</v>
      </c>
      <c r="D4" s="13" t="s">
        <v>40</v>
      </c>
      <c r="E4" t="e">
        <f>VLOOKUP(ROWS($E$3:$E$4),$B$4:$D$75, 2, 0)</f>
        <v>#N/A</v>
      </c>
      <c r="F4">
        <f>COUNTIF($E$4:$E$75,"?*")</f>
        <v>0</v>
      </c>
      <c r="G4" t="e">
        <f t="shared" ca="1" si="0"/>
        <v>#REF!</v>
      </c>
      <c r="M4" t="e">
        <v>#VALUE!</v>
      </c>
      <c r="N4"/>
      <c r="P4" t="e">
        <f>SEARCH(Datenbank_WING!$B$8,Datenbank_WING!$D$3:$D$74)</f>
        <v>#VALUE!</v>
      </c>
    </row>
    <row r="5" spans="1:16" ht="28.8" x14ac:dyDescent="0.3">
      <c r="B5" t="e">
        <v>#VALUE!</v>
      </c>
      <c r="C5">
        <v>9</v>
      </c>
      <c r="D5" s="13" t="s">
        <v>42</v>
      </c>
      <c r="E5" t="e">
        <f>VLOOKUP(ROWS($E$3:$E$5),$B$5:$D$76, 2, 0)</f>
        <v>#N/A</v>
      </c>
      <c r="F5">
        <f>COUNTIF($E$5:$E$76,"?*")</f>
        <v>0</v>
      </c>
      <c r="G5" t="e">
        <f t="shared" ca="1" si="0"/>
        <v>#REF!</v>
      </c>
      <c r="M5" t="e">
        <v>#VALUE!</v>
      </c>
      <c r="N5"/>
      <c r="P5" t="e">
        <f>SEARCH(Datenbank_WING!#REF!,Datenbank_WING!$D$3:$D$74)</f>
        <v>#REF!</v>
      </c>
    </row>
    <row r="6" spans="1:16" ht="28.8" x14ac:dyDescent="0.3">
      <c r="B6" t="e">
        <v>#VALUE!</v>
      </c>
      <c r="C6">
        <v>9</v>
      </c>
      <c r="D6" s="13" t="s">
        <v>43</v>
      </c>
      <c r="E6" t="e">
        <f>VLOOKUP(ROWS($E$3:$E$6),$B$6:$D$77, 2, 0)</f>
        <v>#N/A</v>
      </c>
      <c r="F6">
        <f>COUNTIF($E$6:$E$77,"?*")</f>
        <v>0</v>
      </c>
      <c r="G6" t="e">
        <f t="shared" ca="1" si="0"/>
        <v>#REF!</v>
      </c>
      <c r="M6" t="e">
        <v>#VALUE!</v>
      </c>
      <c r="N6"/>
      <c r="P6" t="e">
        <f>SEARCH(Datenbank_WING!$B$9,Datenbank_WING!$D$3:$D$74)</f>
        <v>#VALUE!</v>
      </c>
    </row>
    <row r="7" spans="1:16" ht="28.8" x14ac:dyDescent="0.3">
      <c r="B7" t="e">
        <v>#VALUE!</v>
      </c>
      <c r="C7">
        <v>9</v>
      </c>
      <c r="D7" s="13" t="s">
        <v>38</v>
      </c>
      <c r="E7" t="e">
        <f>VLOOKUP(ROWS($E$3:$E$7),$B$7:$D$79, 2, 0)</f>
        <v>#N/A</v>
      </c>
      <c r="F7">
        <f>COUNTIF($E$7:$E$79,"?*")</f>
        <v>0</v>
      </c>
      <c r="G7" t="e">
        <f t="shared" ca="1" si="0"/>
        <v>#REF!</v>
      </c>
      <c r="M7" t="e">
        <v>#VALUE!</v>
      </c>
      <c r="N7"/>
      <c r="P7" t="e">
        <f>SEARCH(Datenbank_WING!$B$11,Datenbank_WING!$D$3:$D$74)</f>
        <v>#VALUE!</v>
      </c>
    </row>
    <row r="8" spans="1:16" ht="28.8" x14ac:dyDescent="0.3">
      <c r="B8" t="e">
        <v>#VALUE!</v>
      </c>
      <c r="C8">
        <v>9</v>
      </c>
      <c r="D8" s="13" t="s">
        <v>44</v>
      </c>
      <c r="E8" t="e">
        <f>VLOOKUP(ROWS($E$3:$E$8),$B$8:$D$80, 2, 0)</f>
        <v>#N/A</v>
      </c>
      <c r="F8">
        <f>COUNTIF($E$8:$E$80,"?*")</f>
        <v>0</v>
      </c>
      <c r="G8" t="e">
        <f t="shared" ca="1" si="0"/>
        <v>#REF!</v>
      </c>
      <c r="M8" t="e">
        <v>#VALUE!</v>
      </c>
      <c r="N8"/>
      <c r="P8" t="e">
        <f>SEARCH(Datenbank_WING!$B$12,Datenbank_WING!$D$3:$D$74)</f>
        <v>#VALUE!</v>
      </c>
    </row>
    <row r="9" spans="1:16" ht="28.8" x14ac:dyDescent="0.3">
      <c r="B9" t="e">
        <v>#VALUE!</v>
      </c>
      <c r="C9">
        <v>9</v>
      </c>
      <c r="D9" s="13" t="s">
        <v>45</v>
      </c>
      <c r="E9" t="e">
        <f>VLOOKUP(ROWS($E$3:$E$9),$B$9:$D$82, 2, 0)</f>
        <v>#N/A</v>
      </c>
      <c r="F9">
        <f>COUNTIF($E$9:$E$82,"?*")</f>
        <v>0</v>
      </c>
      <c r="G9" t="e">
        <f t="shared" ca="1" si="0"/>
        <v>#REF!</v>
      </c>
      <c r="M9" t="e">
        <v>#VALUE!</v>
      </c>
      <c r="N9"/>
      <c r="P9" t="e">
        <f>SEARCH(Datenbank_WING!$B$14,Datenbank_WING!$D$3:$D$74)</f>
        <v>#VALUE!</v>
      </c>
    </row>
    <row r="10" spans="1:16" ht="28.8" x14ac:dyDescent="0.3">
      <c r="B10" t="e">
        <v>#VALUE!</v>
      </c>
      <c r="C10">
        <v>9</v>
      </c>
      <c r="D10" s="13" t="s">
        <v>46</v>
      </c>
      <c r="E10" t="e">
        <f>VLOOKUP(ROWS($E$3:$E$10),$B$10:$D$83, 2, 0)</f>
        <v>#N/A</v>
      </c>
      <c r="F10">
        <f>COUNTIF($E$10:$E$83,"?*")</f>
        <v>0</v>
      </c>
      <c r="G10" t="e">
        <f t="shared" ca="1" si="0"/>
        <v>#REF!</v>
      </c>
      <c r="M10" t="e">
        <v>#VALUE!</v>
      </c>
      <c r="N10"/>
      <c r="P10" t="e">
        <f>SEARCH(Datenbank_WING!$B$15,Datenbank_WING!$D$3:$D$74)</f>
        <v>#VALUE!</v>
      </c>
    </row>
    <row r="11" spans="1:16" ht="28.8" x14ac:dyDescent="0.3">
      <c r="B11" t="e">
        <v>#VALUE!</v>
      </c>
      <c r="C11">
        <v>9</v>
      </c>
      <c r="D11" s="13" t="s">
        <v>47</v>
      </c>
      <c r="E11" t="e">
        <f>VLOOKUP(ROWS($E$3:$E$11),$B$11:$D$84, 2, 0)</f>
        <v>#N/A</v>
      </c>
      <c r="F11">
        <f>COUNTIF($E$11:$E$84,"?*")</f>
        <v>0</v>
      </c>
      <c r="G11" t="e">
        <f t="shared" ca="1" si="0"/>
        <v>#REF!</v>
      </c>
      <c r="M11" t="e">
        <v>#VALUE!</v>
      </c>
      <c r="N11"/>
      <c r="P11" t="e">
        <f>SEARCH(Datenbank_WING!$B$16,Datenbank_WING!$D$3:$D$74)</f>
        <v>#VALUE!</v>
      </c>
    </row>
    <row r="12" spans="1:16" ht="28.8" x14ac:dyDescent="0.3">
      <c r="B12" t="e">
        <v>#VALUE!</v>
      </c>
      <c r="C12">
        <v>9</v>
      </c>
      <c r="D12" s="13" t="s">
        <v>48</v>
      </c>
      <c r="E12" t="e">
        <f>VLOOKUP(ROWS($E$3:$E$12),$B$12:$D$85, 2, 0)</f>
        <v>#N/A</v>
      </c>
      <c r="F12">
        <f>COUNTIF($E$12:$E$85,"?*")</f>
        <v>0</v>
      </c>
      <c r="G12" t="e">
        <f t="shared" ca="1" si="0"/>
        <v>#REF!</v>
      </c>
      <c r="M12" t="e">
        <v>#VALUE!</v>
      </c>
      <c r="N12"/>
      <c r="P12" t="e">
        <f>SEARCH(Datenbank_WING!$B$17,Datenbank_WING!$D$3:$D$74)</f>
        <v>#VALUE!</v>
      </c>
    </row>
    <row r="13" spans="1:16" ht="28.8" x14ac:dyDescent="0.3">
      <c r="B13" t="e">
        <v>#VALUE!</v>
      </c>
      <c r="C13">
        <v>9</v>
      </c>
      <c r="D13" s="13" t="s">
        <v>49</v>
      </c>
      <c r="E13" t="e">
        <f>VLOOKUP(ROWS($E$3:$E$13),$B$13:$D$86, 2, 0)</f>
        <v>#N/A</v>
      </c>
      <c r="F13">
        <f>COUNTIF($E$13:$E$86,"?*")</f>
        <v>0</v>
      </c>
      <c r="G13" t="e">
        <f t="shared" ca="1" si="0"/>
        <v>#REF!</v>
      </c>
      <c r="M13" t="e">
        <v>#VALUE!</v>
      </c>
      <c r="N13"/>
      <c r="P13" t="e">
        <f>SEARCH(Datenbank_WING!$B$18,Datenbank_WING!$D$3:$D$74)</f>
        <v>#VALUE!</v>
      </c>
    </row>
    <row r="14" spans="1:16" ht="28.8" x14ac:dyDescent="0.3">
      <c r="B14" t="e">
        <v>#VALUE!</v>
      </c>
      <c r="C14">
        <v>9</v>
      </c>
      <c r="D14" s="13" t="s">
        <v>50</v>
      </c>
      <c r="E14" t="e">
        <f>VLOOKUP(ROWS($E$3:$E$14),$B$14:$D$87, 2, 0)</f>
        <v>#N/A</v>
      </c>
      <c r="F14">
        <f>COUNTIF($E$14:$E$87,"?*")</f>
        <v>0</v>
      </c>
      <c r="G14" t="e">
        <f t="shared" ca="1" si="0"/>
        <v>#REF!</v>
      </c>
      <c r="M14" t="e">
        <v>#VALUE!</v>
      </c>
      <c r="N14"/>
      <c r="P14" t="e">
        <f>SEARCH(Datenbank_WING!$B$19,Datenbank_WING!$D$3:$D$74)</f>
        <v>#VALUE!</v>
      </c>
    </row>
    <row r="15" spans="1:16" ht="28.8" x14ac:dyDescent="0.3">
      <c r="B15" t="e">
        <v>#VALUE!</v>
      </c>
      <c r="C15">
        <v>9</v>
      </c>
      <c r="D15" s="13" t="s">
        <v>51</v>
      </c>
      <c r="E15" t="e">
        <f>VLOOKUP(ROWS($E$3:$E$15),$B$15:$D$88, 2, 0)</f>
        <v>#N/A</v>
      </c>
      <c r="F15">
        <f>COUNTIF($E$15:$E$88,"?*")</f>
        <v>0</v>
      </c>
      <c r="G15" t="e">
        <f t="shared" ca="1" si="0"/>
        <v>#REF!</v>
      </c>
      <c r="M15" t="e">
        <v>#VALUE!</v>
      </c>
      <c r="N15"/>
      <c r="P15" t="e">
        <f>SEARCH(Datenbank_WING!$B$20,Datenbank_WING!$D$3:$D$74)</f>
        <v>#VALUE!</v>
      </c>
    </row>
    <row r="16" spans="1:16" ht="28.8" x14ac:dyDescent="0.3">
      <c r="B16" t="e">
        <v>#VALUE!</v>
      </c>
      <c r="C16">
        <v>9</v>
      </c>
      <c r="D16" s="13" t="s">
        <v>52</v>
      </c>
      <c r="E16" t="e">
        <f>VLOOKUP(ROWS($E$3:$E$16),$B$16:$D$89, 2, 0)</f>
        <v>#N/A</v>
      </c>
      <c r="F16">
        <f>COUNTIF($E$16:$E$89,"?*")</f>
        <v>0</v>
      </c>
      <c r="G16" t="e">
        <f t="shared" ca="1" si="0"/>
        <v>#REF!</v>
      </c>
      <c r="M16" t="e">
        <v>#VALUE!</v>
      </c>
      <c r="N16"/>
      <c r="P16" t="e">
        <f>SEARCH(Datenbank_WING!$B$21,Datenbank_WING!$D$3:$D$74)</f>
        <v>#VALUE!</v>
      </c>
    </row>
    <row r="17" spans="2:16" ht="28.8" x14ac:dyDescent="0.3">
      <c r="B17" t="e">
        <v>#VALUE!</v>
      </c>
      <c r="C17">
        <v>9</v>
      </c>
      <c r="D17" s="13" t="s">
        <v>53</v>
      </c>
      <c r="E17" t="e">
        <f>VLOOKUP(ROWS($E$3:$E$17),$B$17:$D$90, 2, 0)</f>
        <v>#N/A</v>
      </c>
      <c r="F17">
        <f>COUNTIF($E$17:$E$90,"?*")</f>
        <v>1</v>
      </c>
      <c r="G17" t="e">
        <f t="shared" ca="1" si="0"/>
        <v>#REF!</v>
      </c>
      <c r="M17" t="e">
        <v>#VALUE!</v>
      </c>
      <c r="N17"/>
      <c r="P17" t="e">
        <f>SEARCH(Datenbank_WING!$B$22,Datenbank_WING!$D$3:$D$74)</f>
        <v>#VALUE!</v>
      </c>
    </row>
    <row r="18" spans="2:16" ht="28.8" x14ac:dyDescent="0.3">
      <c r="B18" t="e">
        <v>#VALUE!</v>
      </c>
      <c r="C18">
        <v>9</v>
      </c>
      <c r="D18" s="13" t="s">
        <v>54</v>
      </c>
      <c r="E18" t="e">
        <f>VLOOKUP(ROWS($E$3:$E$18),$B$18:$D$91, 2, 0)</f>
        <v>#N/A</v>
      </c>
      <c r="F18">
        <f>COUNTIF($E$18:$E$91,"?*")</f>
        <v>1</v>
      </c>
      <c r="G18" t="e">
        <f t="shared" ca="1" si="0"/>
        <v>#REF!</v>
      </c>
      <c r="M18" t="e">
        <v>#VALUE!</v>
      </c>
      <c r="N18"/>
      <c r="P18" t="e">
        <f>SEARCH(Datenbank_WING!$B$23,Datenbank_WING!$D$3:$D$74)</f>
        <v>#VALUE!</v>
      </c>
    </row>
    <row r="19" spans="2:16" ht="28.8" x14ac:dyDescent="0.3">
      <c r="B19" t="e">
        <v>#VALUE!</v>
      </c>
      <c r="C19">
        <v>9</v>
      </c>
      <c r="D19" s="13" t="s">
        <v>110</v>
      </c>
      <c r="E19" t="e">
        <f>VLOOKUP(ROWS($E$3:$E$19),$B$19:$D$92, 2, 0)</f>
        <v>#N/A</v>
      </c>
      <c r="F19">
        <f>COUNTIF($E$19:$E$92,"?*")</f>
        <v>1</v>
      </c>
      <c r="G19" t="e">
        <f t="shared" ca="1" si="0"/>
        <v>#REF!</v>
      </c>
      <c r="M19" t="e">
        <v>#VALUE!</v>
      </c>
      <c r="N19"/>
      <c r="P19" t="e">
        <f>SEARCH(Datenbank_WING!$B$24,Datenbank_WING!$D$3:$D$74)</f>
        <v>#VALUE!</v>
      </c>
    </row>
    <row r="20" spans="2:16" ht="28.8" x14ac:dyDescent="0.3">
      <c r="B20" t="e">
        <v>#VALUE!</v>
      </c>
      <c r="C20">
        <v>9</v>
      </c>
      <c r="D20" s="13" t="s">
        <v>55</v>
      </c>
      <c r="E20" t="e">
        <f>VLOOKUP(ROWS($E$3:$E$20),$B$20:$D$93, 2, 0)</f>
        <v>#N/A</v>
      </c>
      <c r="F20">
        <f>COUNTIF($E$20:$E$92,"?*")</f>
        <v>1</v>
      </c>
      <c r="G20" t="e">
        <f t="shared" ca="1" si="0"/>
        <v>#REF!</v>
      </c>
      <c r="M20" t="e">
        <v>#VALUE!</v>
      </c>
      <c r="N20"/>
      <c r="P20" t="e">
        <f>SEARCH(Datenbank_WING!$B$25,Datenbank_WING!$D$3:$D$74)</f>
        <v>#VALUE!</v>
      </c>
    </row>
    <row r="21" spans="2:16" ht="28.8" x14ac:dyDescent="0.3">
      <c r="B21" t="e">
        <v>#VALUE!</v>
      </c>
      <c r="C21">
        <v>9</v>
      </c>
      <c r="D21" s="13" t="s">
        <v>56</v>
      </c>
      <c r="E21" t="e">
        <f>VLOOKUP(ROWS($E$3:$E$21),$B$21:$D$94, 2, 0)</f>
        <v>#N/A</v>
      </c>
      <c r="F21">
        <f>COUNTIF($E$21:$E$94,"?*")</f>
        <v>1</v>
      </c>
      <c r="G21" t="e">
        <f t="shared" ca="1" si="0"/>
        <v>#REF!</v>
      </c>
      <c r="M21" t="e">
        <v>#VALUE!</v>
      </c>
      <c r="N21"/>
      <c r="P21" t="e">
        <f>SEARCH(Datenbank_WING!$B$26,Datenbank_WING!$D$3:$D$74)</f>
        <v>#VALUE!</v>
      </c>
    </row>
    <row r="22" spans="2:16" ht="28.8" x14ac:dyDescent="0.3">
      <c r="B22" t="e">
        <v>#VALUE!</v>
      </c>
      <c r="C22">
        <v>9</v>
      </c>
      <c r="D22" s="13" t="s">
        <v>57</v>
      </c>
      <c r="E22" t="e">
        <f>VLOOKUP(ROWS($E$3:$E$22),$B$22:$D$95, 2, 0)</f>
        <v>#N/A</v>
      </c>
      <c r="F22">
        <f>COUNTIF($E$22:$E$95,"?*")</f>
        <v>1</v>
      </c>
      <c r="G22" t="e">
        <f t="shared" ca="1" si="0"/>
        <v>#REF!</v>
      </c>
      <c r="M22" t="e">
        <v>#VALUE!</v>
      </c>
      <c r="N22"/>
      <c r="P22" t="e">
        <f>SEARCH(Datenbank_WING!$B$27,Datenbank_WING!$D$3:$D$74)</f>
        <v>#VALUE!</v>
      </c>
    </row>
    <row r="23" spans="2:16" ht="28.8" x14ac:dyDescent="0.3">
      <c r="B23" t="e">
        <v>#VALUE!</v>
      </c>
      <c r="C23">
        <v>9</v>
      </c>
      <c r="D23" s="13" t="s">
        <v>58</v>
      </c>
      <c r="E23" t="e">
        <f>VLOOKUP(ROWS($E$3:$E$23),$B$23:$D$96, 2, 0)</f>
        <v>#N/A</v>
      </c>
      <c r="F23">
        <f>COUNTIF($E$23:$E$96,"?*")</f>
        <v>1</v>
      </c>
      <c r="G23" t="e">
        <f t="shared" ca="1" si="0"/>
        <v>#REF!</v>
      </c>
      <c r="M23" t="e">
        <v>#VALUE!</v>
      </c>
      <c r="N23"/>
      <c r="P23" t="e">
        <f>SEARCH(Datenbank_WING!$B$28,Datenbank_WING!$D$3:$D$74)</f>
        <v>#VALUE!</v>
      </c>
    </row>
    <row r="24" spans="2:16" ht="28.8" x14ac:dyDescent="0.3">
      <c r="B24" t="e">
        <v>#VALUE!</v>
      </c>
      <c r="C24">
        <v>9</v>
      </c>
      <c r="D24" s="13" t="s">
        <v>59</v>
      </c>
      <c r="E24" t="e">
        <f>VLOOKUP(ROWS($E$3:$E$24),$B$24:$D$97, 2, 0)</f>
        <v>#N/A</v>
      </c>
      <c r="F24">
        <f>COUNTIF($E$24:$E$97,"?*")</f>
        <v>1</v>
      </c>
      <c r="G24" t="e">
        <f t="shared" ca="1" si="0"/>
        <v>#REF!</v>
      </c>
      <c r="M24" t="e">
        <v>#VALUE!</v>
      </c>
      <c r="N24"/>
      <c r="P24" t="e">
        <f>SEARCH(Datenbank_WING!$B$29,Datenbank_WING!$D$3:$D$74)</f>
        <v>#VALUE!</v>
      </c>
    </row>
    <row r="25" spans="2:16" ht="28.8" x14ac:dyDescent="0.3">
      <c r="B25" t="e">
        <v>#VALUE!</v>
      </c>
      <c r="C25">
        <v>9</v>
      </c>
      <c r="D25" s="13" t="s">
        <v>60</v>
      </c>
      <c r="E25" t="e">
        <f>VLOOKUP(ROWS($E$3:$E$25),$B$25:$D$98, 2, 0)</f>
        <v>#N/A</v>
      </c>
      <c r="F25">
        <f>COUNTIF($E$25:$E$98,"?*")</f>
        <v>1</v>
      </c>
      <c r="G25" t="e">
        <f t="shared" ca="1" si="0"/>
        <v>#REF!</v>
      </c>
      <c r="M25" t="e">
        <v>#VALUE!</v>
      </c>
      <c r="N25"/>
      <c r="P25" t="e">
        <f>SEARCH(Datenbank_WING!$B$30,Datenbank_WING!$D$3:$D$74)</f>
        <v>#VALUE!</v>
      </c>
    </row>
    <row r="26" spans="2:16" ht="28.8" x14ac:dyDescent="0.3">
      <c r="B26" t="e">
        <v>#VALUE!</v>
      </c>
      <c r="C26">
        <v>9</v>
      </c>
      <c r="D26" s="13" t="s">
        <v>61</v>
      </c>
      <c r="E26" t="e">
        <f>VLOOKUP(ROWS($E$3:$E$26),$B$26:$D$99, 2, 0)</f>
        <v>#N/A</v>
      </c>
      <c r="F26">
        <f>COUNTIF($E$26:$E$99,"?*")</f>
        <v>1</v>
      </c>
      <c r="G26" t="e">
        <f t="shared" ca="1" si="0"/>
        <v>#REF!</v>
      </c>
      <c r="M26" t="e">
        <v>#VALUE!</v>
      </c>
      <c r="N26"/>
      <c r="P26" t="e">
        <f>SEARCH(Datenbank_WING!$B$31,Datenbank_WING!$D$3:$D$74)</f>
        <v>#VALUE!</v>
      </c>
    </row>
    <row r="27" spans="2:16" ht="28.8" x14ac:dyDescent="0.3">
      <c r="B27" t="e">
        <v>#VALUE!</v>
      </c>
      <c r="C27">
        <v>9</v>
      </c>
      <c r="D27" s="13" t="s">
        <v>62</v>
      </c>
      <c r="E27" t="e">
        <f>VLOOKUP(ROWS($E$3:$E$27),$B$27:$D$100, 2, 0)</f>
        <v>#N/A</v>
      </c>
      <c r="F27">
        <f>COUNTIF($E$27:$E$100,"?*")</f>
        <v>1</v>
      </c>
      <c r="G27" t="e">
        <f t="shared" ca="1" si="0"/>
        <v>#REF!</v>
      </c>
      <c r="M27" t="e">
        <v>#VALUE!</v>
      </c>
      <c r="N27"/>
      <c r="P27" t="e">
        <f>SEARCH(Datenbank_WING!$B$32,Datenbank_WING!$D$3:$D$74)</f>
        <v>#VALUE!</v>
      </c>
    </row>
    <row r="28" spans="2:16" ht="28.8" x14ac:dyDescent="0.3">
      <c r="B28" t="e">
        <v>#VALUE!</v>
      </c>
      <c r="C28">
        <v>9</v>
      </c>
      <c r="D28" s="13" t="s">
        <v>63</v>
      </c>
      <c r="E28" t="e">
        <f>VLOOKUP(ROWS($E$3:$E$28),$B$28:$D$101, 2, 0)</f>
        <v>#N/A</v>
      </c>
      <c r="F28">
        <f>COUNTIF($E$28:$E$101,"?*")</f>
        <v>1</v>
      </c>
      <c r="G28" t="e">
        <f t="shared" ca="1" si="0"/>
        <v>#REF!</v>
      </c>
      <c r="M28" t="e">
        <v>#VALUE!</v>
      </c>
      <c r="N28"/>
      <c r="P28" t="e">
        <f>SEARCH(Datenbank_WING!$B$33,Datenbank_WING!$D$3:$D$74)</f>
        <v>#VALUE!</v>
      </c>
    </row>
    <row r="29" spans="2:16" ht="28.8" x14ac:dyDescent="0.3">
      <c r="B29" t="e">
        <v>#VALUE!</v>
      </c>
      <c r="C29">
        <v>9</v>
      </c>
      <c r="D29" s="13" t="s">
        <v>64</v>
      </c>
      <c r="E29" t="e">
        <f>VLOOKUP(ROWS($E$3:$E$29),$B$29:$D$102, 2, 0)</f>
        <v>#N/A</v>
      </c>
      <c r="F29">
        <f>COUNTIF($E$29:$E$102,"?*")</f>
        <v>1</v>
      </c>
      <c r="G29" t="e">
        <f t="shared" ca="1" si="0"/>
        <v>#REF!</v>
      </c>
      <c r="M29" t="e">
        <v>#VALUE!</v>
      </c>
      <c r="N29"/>
      <c r="P29" t="e">
        <f>SEARCH(Datenbank_WING!$B$34,Datenbank_WING!$D$3:$D$74)</f>
        <v>#VALUE!</v>
      </c>
    </row>
    <row r="30" spans="2:16" ht="28.8" x14ac:dyDescent="0.3">
      <c r="B30" t="e">
        <v>#VALUE!</v>
      </c>
      <c r="C30">
        <v>9</v>
      </c>
      <c r="D30" s="13" t="s">
        <v>149</v>
      </c>
      <c r="E30" t="e">
        <f>VLOOKUP(ROWS($E$3:$E$30),$B$30:$D$103, 2, 0)</f>
        <v>#N/A</v>
      </c>
      <c r="F30">
        <f>COUNTIF($E$30:$E$103,"?*")</f>
        <v>1</v>
      </c>
      <c r="G30" t="e">
        <f t="shared" ca="1" si="0"/>
        <v>#REF!</v>
      </c>
      <c r="M30" t="e">
        <v>#VALUE!</v>
      </c>
      <c r="N30"/>
      <c r="P30" t="e">
        <f>SEARCH(Datenbank_WING!$B$35,Datenbank_WING!$D$3:$D$74)</f>
        <v>#VALUE!</v>
      </c>
    </row>
    <row r="31" spans="2:16" ht="28.8" x14ac:dyDescent="0.3">
      <c r="B31" t="e">
        <v>#VALUE!</v>
      </c>
      <c r="C31">
        <v>9</v>
      </c>
      <c r="D31" s="13" t="s">
        <v>152</v>
      </c>
      <c r="E31" t="e">
        <f>VLOOKUP(ROWS($E$3:$E$31),$B$31:$D$104, 2, 0)</f>
        <v>#N/A</v>
      </c>
      <c r="F31">
        <f>COUNTIF($E$31:$E$104,"?*")</f>
        <v>1</v>
      </c>
      <c r="G31" t="e">
        <f t="shared" ca="1" si="0"/>
        <v>#REF!</v>
      </c>
      <c r="M31" t="e">
        <v>#VALUE!</v>
      </c>
      <c r="N31"/>
      <c r="P31" t="e">
        <f>SEARCH(Datenbank_WING!$B$36,Datenbank_WING!$D$3:$D$74)</f>
        <v>#VALUE!</v>
      </c>
    </row>
    <row r="32" spans="2:16" ht="28.8" x14ac:dyDescent="0.3">
      <c r="B32" t="e">
        <v>#VALUE!</v>
      </c>
      <c r="C32">
        <v>9</v>
      </c>
      <c r="D32" s="13" t="s">
        <v>65</v>
      </c>
      <c r="E32" t="e">
        <f>VLOOKUP(ROWS($E$3:$E$32),$B$32:$D$105, 2, 0)</f>
        <v>#N/A</v>
      </c>
      <c r="F32">
        <f>COUNTIF($E$32:$E$105,"?*")</f>
        <v>1</v>
      </c>
      <c r="G32" t="e">
        <f t="shared" ca="1" si="0"/>
        <v>#REF!</v>
      </c>
      <c r="M32" t="e">
        <v>#VALUE!</v>
      </c>
      <c r="N32"/>
      <c r="P32" t="e">
        <f>SEARCH(Datenbank_WING!$B$37,Datenbank_WING!$D$3:$D$74)</f>
        <v>#VALUE!</v>
      </c>
    </row>
    <row r="33" spans="2:16" ht="28.8" x14ac:dyDescent="0.3">
      <c r="B33" t="e">
        <v>#VALUE!</v>
      </c>
      <c r="C33">
        <v>9</v>
      </c>
      <c r="D33" s="13" t="s">
        <v>66</v>
      </c>
      <c r="E33" t="e">
        <f>VLOOKUP(ROWS($E$3:$E$33),$B$33:$D$106, 2, 0)</f>
        <v>#N/A</v>
      </c>
      <c r="F33">
        <f>COUNTIF($E$33:$E$106,"?*")</f>
        <v>2</v>
      </c>
      <c r="G33" t="e">
        <f t="shared" ca="1" si="0"/>
        <v>#REF!</v>
      </c>
      <c r="M33" t="e">
        <v>#VALUE!</v>
      </c>
      <c r="N33"/>
      <c r="P33" t="e">
        <f>SEARCH(Datenbank_WING!$B$38,Datenbank_WING!$D$3:$D$74)</f>
        <v>#VALUE!</v>
      </c>
    </row>
    <row r="34" spans="2:16" ht="28.8" x14ac:dyDescent="0.3">
      <c r="B34" t="e">
        <v>#VALUE!</v>
      </c>
      <c r="C34">
        <v>9</v>
      </c>
      <c r="D34" s="13" t="s">
        <v>67</v>
      </c>
      <c r="E34" t="e">
        <f>VLOOKUP(ROWS($E$3:$E$34),$B$34:$D$107, 2, 0)</f>
        <v>#N/A</v>
      </c>
      <c r="F34">
        <f>COUNTIF($E$34:$E$106,"?*")</f>
        <v>2</v>
      </c>
      <c r="G34" t="e">
        <f t="shared" ref="G34:G65" ca="1" si="1">OFFSET($E$3,,,COUNTIF($E$3:$E$74,"?*"))</f>
        <v>#REF!</v>
      </c>
      <c r="M34" t="e">
        <v>#VALUE!</v>
      </c>
      <c r="N34"/>
      <c r="P34" t="e">
        <f>SEARCH(Datenbank_WING!$B$39,Datenbank_WING!$D$3:$D$74)</f>
        <v>#VALUE!</v>
      </c>
    </row>
    <row r="35" spans="2:16" ht="28.8" x14ac:dyDescent="0.3">
      <c r="B35" t="e">
        <v>#VALUE!</v>
      </c>
      <c r="C35">
        <v>9</v>
      </c>
      <c r="D35" s="13" t="s">
        <v>68</v>
      </c>
      <c r="E35" t="e">
        <f>VLOOKUP(ROWS($E$3:$E$35),$B$35:$D$108, 2, 0)</f>
        <v>#N/A</v>
      </c>
      <c r="F35">
        <f>COUNTIF($E$35:$E$106,"?*")</f>
        <v>2</v>
      </c>
      <c r="G35" t="e">
        <f t="shared" ca="1" si="1"/>
        <v>#REF!</v>
      </c>
      <c r="M35" t="e">
        <v>#VALUE!</v>
      </c>
      <c r="N35"/>
      <c r="P35" t="e">
        <f>SEARCH(Datenbank_WING!$B$40,Datenbank_WING!$D$3:$D$74)</f>
        <v>#VALUE!</v>
      </c>
    </row>
    <row r="36" spans="2:16" ht="28.8" x14ac:dyDescent="0.3">
      <c r="B36" t="e">
        <v>#VALUE!</v>
      </c>
      <c r="C36">
        <v>9</v>
      </c>
      <c r="D36" s="13" t="s">
        <v>69</v>
      </c>
      <c r="E36" t="e">
        <f>VLOOKUP(ROWS($E$3:$E$36),$B$36:$D$109, 2, 0)</f>
        <v>#N/A</v>
      </c>
      <c r="F36">
        <f>COUNTIF($E$36:$E$106,"?*")</f>
        <v>2</v>
      </c>
      <c r="G36" t="e">
        <f t="shared" ca="1" si="1"/>
        <v>#REF!</v>
      </c>
      <c r="M36" t="e">
        <v>#VALUE!</v>
      </c>
      <c r="N36"/>
      <c r="P36" t="e">
        <f>SEARCH(Datenbank_WING!$B$41,Datenbank_WING!$D$3:$D$74)</f>
        <v>#VALUE!</v>
      </c>
    </row>
    <row r="37" spans="2:16" ht="28.8" x14ac:dyDescent="0.3">
      <c r="B37" t="e">
        <v>#VALUE!</v>
      </c>
      <c r="C37">
        <v>9</v>
      </c>
      <c r="D37" s="13" t="s">
        <v>70</v>
      </c>
      <c r="E37" t="e">
        <f>VLOOKUP(ROWS($E$3:$E$37),$B$37:$D$110, 2, 0)</f>
        <v>#N/A</v>
      </c>
      <c r="F37">
        <f>COUNTIF($E$37:$E$106,"?*")</f>
        <v>2</v>
      </c>
      <c r="G37" t="e">
        <f t="shared" ca="1" si="1"/>
        <v>#REF!</v>
      </c>
      <c r="M37" t="e">
        <v>#VALUE!</v>
      </c>
      <c r="N37"/>
      <c r="P37" t="e">
        <f>SEARCH(Datenbank_WING!$B$42,Datenbank_WING!$D$3:$D$74)</f>
        <v>#VALUE!</v>
      </c>
    </row>
    <row r="38" spans="2:16" ht="28.8" x14ac:dyDescent="0.3">
      <c r="B38" t="e">
        <v>#VALUE!</v>
      </c>
      <c r="C38">
        <v>9</v>
      </c>
      <c r="D38" s="13" t="s">
        <v>71</v>
      </c>
      <c r="E38" t="e">
        <f>VLOOKUP(ROWS($E$3:$E$38),$B$38:$D$111, 2, 0)</f>
        <v>#N/A</v>
      </c>
      <c r="F38">
        <f>COUNTIF($E$38:$E$106,"?*")</f>
        <v>2</v>
      </c>
      <c r="G38" t="e">
        <f t="shared" ca="1" si="1"/>
        <v>#REF!</v>
      </c>
      <c r="M38" t="e">
        <v>#VALUE!</v>
      </c>
      <c r="N38"/>
      <c r="P38" t="e">
        <f>SEARCH(Datenbank_WING!$B$43,Datenbank_WING!$D$3:$D$74)</f>
        <v>#VALUE!</v>
      </c>
    </row>
    <row r="39" spans="2:16" ht="28.8" x14ac:dyDescent="0.3">
      <c r="B39" t="e">
        <v>#VALUE!</v>
      </c>
      <c r="C39">
        <v>9</v>
      </c>
      <c r="D39" s="13" t="s">
        <v>72</v>
      </c>
      <c r="E39" t="e">
        <f>VLOOKUP(ROWS($E$3:$E$39),$B$39:$D$112, 2, 0)</f>
        <v>#N/A</v>
      </c>
      <c r="F39">
        <f>COUNTIF($E$39:$E$106,"?*")</f>
        <v>2</v>
      </c>
      <c r="G39" t="e">
        <f t="shared" ca="1" si="1"/>
        <v>#REF!</v>
      </c>
      <c r="M39" t="e">
        <v>#VALUE!</v>
      </c>
      <c r="N39"/>
      <c r="P39" t="e">
        <f>SEARCH(Datenbank_WING!$B$44,Datenbank_WING!$D$3:$D$74)</f>
        <v>#VALUE!</v>
      </c>
    </row>
    <row r="40" spans="2:16" ht="28.8" x14ac:dyDescent="0.3">
      <c r="B40" t="e">
        <v>#VALUE!</v>
      </c>
      <c r="C40">
        <v>9</v>
      </c>
      <c r="D40" s="13" t="s">
        <v>73</v>
      </c>
      <c r="E40" t="e">
        <f>VLOOKUP(ROWS($E$3:$E$40),$B$40:$D$113, 2, 0)</f>
        <v>#N/A</v>
      </c>
      <c r="F40">
        <f>COUNTIF($E$40:$E$106,"?*")</f>
        <v>2</v>
      </c>
      <c r="G40" t="e">
        <f t="shared" ca="1" si="1"/>
        <v>#REF!</v>
      </c>
      <c r="M40" t="e">
        <v>#VALUE!</v>
      </c>
      <c r="N40"/>
      <c r="P40" t="e">
        <f>SEARCH(Datenbank_WING!$B$45,Datenbank_WING!$D$3:$D$74)</f>
        <v>#VALUE!</v>
      </c>
    </row>
    <row r="41" spans="2:16" ht="28.8" x14ac:dyDescent="0.3">
      <c r="B41" t="e">
        <v>#VALUE!</v>
      </c>
      <c r="C41">
        <v>9</v>
      </c>
      <c r="D41" s="13" t="s">
        <v>74</v>
      </c>
      <c r="E41" t="e">
        <f>VLOOKUP(ROWS($E$3:$E$41),$B$41:$D$117, 2, 0)</f>
        <v>#N/A</v>
      </c>
      <c r="F41">
        <f>COUNTIF($E$41:$E$106,"?*")</f>
        <v>2</v>
      </c>
      <c r="G41" t="e">
        <f t="shared" ca="1" si="1"/>
        <v>#REF!</v>
      </c>
      <c r="M41" t="e">
        <v>#VALUE!</v>
      </c>
      <c r="N41"/>
      <c r="P41" t="e">
        <f>SEARCH(Datenbank_WING!$B$46,Datenbank_WING!$D$3:$D$74)</f>
        <v>#VALUE!</v>
      </c>
    </row>
    <row r="42" spans="2:16" ht="28.8" x14ac:dyDescent="0.3">
      <c r="B42" t="e">
        <v>#VALUE!</v>
      </c>
      <c r="C42">
        <v>9</v>
      </c>
      <c r="D42" s="13" t="s">
        <v>75</v>
      </c>
      <c r="E42" t="e">
        <f>VLOOKUP(ROWS($E$3:$E$42),$B$42:$D$118, 2, 0)</f>
        <v>#N/A</v>
      </c>
      <c r="F42">
        <f>COUNTIF($E$42:$E$106,"?*")</f>
        <v>2</v>
      </c>
      <c r="G42" t="e">
        <f t="shared" ca="1" si="1"/>
        <v>#REF!</v>
      </c>
      <c r="M42" t="e">
        <v>#VALUE!</v>
      </c>
      <c r="N42"/>
      <c r="P42" t="e">
        <f>SEARCH(Datenbank_WING!$B$47,Datenbank_WING!$D$3:$D$74)</f>
        <v>#VALUE!</v>
      </c>
    </row>
    <row r="43" spans="2:16" ht="28.8" x14ac:dyDescent="0.3">
      <c r="B43" t="e">
        <v>#VALUE!</v>
      </c>
      <c r="C43">
        <v>9</v>
      </c>
      <c r="D43" s="13" t="s">
        <v>76</v>
      </c>
      <c r="E43" t="e">
        <f>VLOOKUP(ROWS($E$3:$E$43),$B$43:$D$119, 2, 0)</f>
        <v>#N/A</v>
      </c>
      <c r="F43">
        <f>COUNTIF($E$43:$E$106,"?*")</f>
        <v>2</v>
      </c>
      <c r="G43" t="e">
        <f t="shared" ca="1" si="1"/>
        <v>#REF!</v>
      </c>
      <c r="M43" t="e">
        <v>#VALUE!</v>
      </c>
      <c r="N43"/>
      <c r="P43" t="e">
        <f>SEARCH(Datenbank_WING!$B$48,Datenbank_WING!$D$3:$D$74)</f>
        <v>#VALUE!</v>
      </c>
    </row>
    <row r="44" spans="2:16" ht="28.8" x14ac:dyDescent="0.3">
      <c r="B44" t="e">
        <v>#VALUE!</v>
      </c>
      <c r="C44">
        <v>9</v>
      </c>
      <c r="D44" s="13" t="s">
        <v>77</v>
      </c>
      <c r="E44" t="e">
        <f>VLOOKUP(ROWS($E$3:$E$44),$B$44:$D$120, 2, 0)</f>
        <v>#N/A</v>
      </c>
      <c r="F44">
        <f>COUNTIF($E$44:$E$106,"?*")</f>
        <v>2</v>
      </c>
      <c r="G44" t="e">
        <f t="shared" ca="1" si="1"/>
        <v>#REF!</v>
      </c>
      <c r="M44" t="e">
        <v>#VALUE!</v>
      </c>
      <c r="N44"/>
      <c r="P44" t="e">
        <f>SEARCH(Datenbank_WING!$B$49,Datenbank_WING!$D$3:$D$74)</f>
        <v>#VALUE!</v>
      </c>
    </row>
    <row r="45" spans="2:16" ht="28.8" x14ac:dyDescent="0.3">
      <c r="B45" t="e">
        <v>#VALUE!</v>
      </c>
      <c r="C45">
        <v>9</v>
      </c>
      <c r="D45" s="13" t="s">
        <v>78</v>
      </c>
      <c r="E45" t="e">
        <f>VLOOKUP(ROWS($E$3:$E$45),$B$45:$D$121, 2, 0)</f>
        <v>#N/A</v>
      </c>
      <c r="F45">
        <f>COUNTIF($E$45:$E$106,"?*")</f>
        <v>2</v>
      </c>
      <c r="G45" t="e">
        <f t="shared" ca="1" si="1"/>
        <v>#REF!</v>
      </c>
      <c r="M45" t="e">
        <v>#VALUE!</v>
      </c>
      <c r="N45"/>
      <c r="P45" t="e">
        <f>SEARCH(Datenbank_WING!$B$50,Datenbank_WING!$D$3:$D$74)</f>
        <v>#VALUE!</v>
      </c>
    </row>
    <row r="46" spans="2:16" ht="28.8" x14ac:dyDescent="0.3">
      <c r="B46" t="e">
        <v>#VALUE!</v>
      </c>
      <c r="C46">
        <v>9</v>
      </c>
      <c r="D46" s="13" t="s">
        <v>79</v>
      </c>
      <c r="E46" t="e">
        <f>VLOOKUP(ROWS($E$3:$E$46),$B$46:$D$122, 2, 0)</f>
        <v>#N/A</v>
      </c>
      <c r="F46">
        <f>COUNTIF($E$46:$E$106,"?*")</f>
        <v>2</v>
      </c>
      <c r="G46" t="e">
        <f t="shared" ca="1" si="1"/>
        <v>#REF!</v>
      </c>
      <c r="M46" t="e">
        <v>#VALUE!</v>
      </c>
      <c r="N46"/>
      <c r="P46" t="e">
        <f>SEARCH(Datenbank_WING!$B$51,Datenbank_WING!$D$3:$D$74)</f>
        <v>#VALUE!</v>
      </c>
    </row>
    <row r="47" spans="2:16" ht="28.8" x14ac:dyDescent="0.3">
      <c r="B47" t="e">
        <v>#VALUE!</v>
      </c>
      <c r="C47">
        <v>9</v>
      </c>
      <c r="D47" s="13" t="s">
        <v>80</v>
      </c>
      <c r="E47" t="e">
        <f>VLOOKUP(ROWS($E$3:$E$47),$B$47:$D$123, 2, 0)</f>
        <v>#N/A</v>
      </c>
      <c r="F47">
        <f>COUNTIF($E$47:$E$106,"?*")</f>
        <v>2</v>
      </c>
      <c r="G47" t="e">
        <f t="shared" ca="1" si="1"/>
        <v>#REF!</v>
      </c>
      <c r="M47" t="e">
        <v>#VALUE!</v>
      </c>
      <c r="N47"/>
      <c r="P47" t="e">
        <f>SEARCH(Datenbank_WING!$B$52,Datenbank_WING!$D$3:$D$74)</f>
        <v>#VALUE!</v>
      </c>
    </row>
    <row r="48" spans="2:16" ht="28.8" x14ac:dyDescent="0.3">
      <c r="B48" t="e">
        <v>#VALUE!</v>
      </c>
      <c r="C48">
        <v>9</v>
      </c>
      <c r="D48" s="13" t="s">
        <v>82</v>
      </c>
      <c r="E48" t="e">
        <f>VLOOKUP(ROWS($E$3:$E$48),$B$48:$D$124, 2, 0)</f>
        <v>#N/A</v>
      </c>
      <c r="F48">
        <f>COUNTIF($E$48:$E$106,"?*")</f>
        <v>2</v>
      </c>
      <c r="G48" t="e">
        <f t="shared" ca="1" si="1"/>
        <v>#REF!</v>
      </c>
      <c r="M48" t="e">
        <v>#VALUE!</v>
      </c>
      <c r="N48"/>
      <c r="P48" t="e">
        <f>SEARCH(Datenbank_WING!$B$53,Datenbank_WING!$D$3:$D$74)</f>
        <v>#VALUE!</v>
      </c>
    </row>
    <row r="49" spans="2:16" ht="28.8" x14ac:dyDescent="0.3">
      <c r="B49" t="e">
        <v>#VALUE!</v>
      </c>
      <c r="C49">
        <v>9</v>
      </c>
      <c r="D49" s="13" t="s">
        <v>81</v>
      </c>
      <c r="E49" t="e">
        <f>VLOOKUP(ROWS($E$3:$E$49),$B$49:$D$125, 2, 0)</f>
        <v>#N/A</v>
      </c>
      <c r="F49">
        <f>COUNTIF($E$49:$E$106,"?*")</f>
        <v>2</v>
      </c>
      <c r="G49" t="e">
        <f t="shared" ca="1" si="1"/>
        <v>#REF!</v>
      </c>
      <c r="M49" t="e">
        <v>#VALUE!</v>
      </c>
      <c r="N49"/>
      <c r="P49" t="e">
        <f>SEARCH(Datenbank_WING!$B$54,Datenbank_WING!$D$3:$D$74)</f>
        <v>#VALUE!</v>
      </c>
    </row>
    <row r="50" spans="2:16" ht="28.8" x14ac:dyDescent="0.3">
      <c r="B50" t="e">
        <v>#VALUE!</v>
      </c>
      <c r="C50">
        <v>9</v>
      </c>
      <c r="D50" s="13" t="s">
        <v>83</v>
      </c>
      <c r="E50" t="e">
        <f>VLOOKUP(ROWS($E$3:$E$50),$B$50:$D$129, 2, 0)</f>
        <v>#N/A</v>
      </c>
      <c r="F50">
        <f>COUNTIF($E$50:$E$106,"?*")</f>
        <v>2</v>
      </c>
      <c r="G50" t="e">
        <f t="shared" ca="1" si="1"/>
        <v>#REF!</v>
      </c>
      <c r="M50" t="e">
        <v>#VALUE!</v>
      </c>
      <c r="N50"/>
      <c r="P50" t="e">
        <f>SEARCH(Datenbank_WING!#REF!,Datenbank_WING!$D$3:$D$74)</f>
        <v>#REF!</v>
      </c>
    </row>
    <row r="51" spans="2:16" ht="28.8" x14ac:dyDescent="0.3">
      <c r="B51" t="e">
        <v>#VALUE!</v>
      </c>
      <c r="C51">
        <v>9</v>
      </c>
      <c r="D51" s="13" t="s">
        <v>84</v>
      </c>
      <c r="E51" t="e">
        <f>VLOOKUP(ROWS($E$3:$E$51),$B$51:$D$130, 2, 0)</f>
        <v>#N/A</v>
      </c>
      <c r="F51">
        <f>COUNTIF($E$51:$E$106,"?*")</f>
        <v>2</v>
      </c>
      <c r="G51" t="e">
        <f t="shared" ca="1" si="1"/>
        <v>#REF!</v>
      </c>
      <c r="M51" t="e">
        <v>#VALUE!</v>
      </c>
      <c r="N51"/>
      <c r="P51" t="e">
        <f>SEARCH(Datenbank_WING!$B$55,Datenbank_WING!$D$3:$D$74)</f>
        <v>#VALUE!</v>
      </c>
    </row>
    <row r="52" spans="2:16" ht="28.8" x14ac:dyDescent="0.3">
      <c r="B52" t="e">
        <v>#VALUE!</v>
      </c>
      <c r="C52">
        <v>9</v>
      </c>
      <c r="D52" s="13" t="s">
        <v>85</v>
      </c>
      <c r="E52" t="e">
        <f>VLOOKUP(ROWS($E$3:$E$52),$B$52:$D$131, 2, 0)</f>
        <v>#N/A</v>
      </c>
      <c r="F52">
        <f>COUNTIF($E$52:$E$106,"?*")</f>
        <v>2</v>
      </c>
      <c r="G52" t="e">
        <f t="shared" ca="1" si="1"/>
        <v>#REF!</v>
      </c>
      <c r="M52" t="e">
        <v>#VALUE!</v>
      </c>
      <c r="N52"/>
      <c r="P52" t="e">
        <f>SEARCH(Datenbank_WING!$B$56,Datenbank_WING!$D$3:$D$74)</f>
        <v>#VALUE!</v>
      </c>
    </row>
    <row r="53" spans="2:16" ht="28.8" x14ac:dyDescent="0.3">
      <c r="B53" t="e">
        <v>#VALUE!</v>
      </c>
      <c r="C53">
        <v>9</v>
      </c>
      <c r="D53" s="13" t="s">
        <v>86</v>
      </c>
      <c r="E53" t="e">
        <f>VLOOKUP(ROWS($E$3:$E$53),$B$53:$D$132, 2, 0)</f>
        <v>#N/A</v>
      </c>
      <c r="F53">
        <f>COUNTIF($E$53:$E$106,"?*")</f>
        <v>2</v>
      </c>
      <c r="G53" t="e">
        <f t="shared" ca="1" si="1"/>
        <v>#REF!</v>
      </c>
      <c r="M53" t="e">
        <v>#VALUE!</v>
      </c>
      <c r="N53"/>
      <c r="P53" t="e">
        <f>SEARCH(Datenbank_WING!$B$57,Datenbank_WING!$D$3:$D$74)</f>
        <v>#VALUE!</v>
      </c>
    </row>
    <row r="54" spans="2:16" ht="28.8" x14ac:dyDescent="0.3">
      <c r="B54" t="e">
        <v>#VALUE!</v>
      </c>
      <c r="C54">
        <v>9</v>
      </c>
      <c r="D54" s="13" t="s">
        <v>87</v>
      </c>
      <c r="E54" t="e">
        <f>VLOOKUP(ROWS($E$3:$E$54),$B$54:$D$133, 2, 0)</f>
        <v>#N/A</v>
      </c>
      <c r="F54">
        <f>COUNTIF($E$54:$E$106,"?*")</f>
        <v>2</v>
      </c>
      <c r="G54" t="e">
        <f t="shared" ca="1" si="1"/>
        <v>#REF!</v>
      </c>
      <c r="M54" t="e">
        <v>#VALUE!</v>
      </c>
      <c r="N54"/>
      <c r="P54" t="e">
        <f>SEARCH(Datenbank_WING!$B$58,Datenbank_WING!$D$3:$D$74)</f>
        <v>#VALUE!</v>
      </c>
    </row>
    <row r="55" spans="2:16" ht="28.8" x14ac:dyDescent="0.3">
      <c r="B55" t="e">
        <v>#VALUE!</v>
      </c>
      <c r="C55">
        <v>9</v>
      </c>
      <c r="D55" s="13" t="s">
        <v>88</v>
      </c>
      <c r="E55" t="e">
        <f>VLOOKUP(ROWS($E$3:$E$55),$B$55:$D$135, 2, 0)</f>
        <v>#N/A</v>
      </c>
      <c r="F55">
        <f>COUNTIF($E$55:$E$106,"?*")</f>
        <v>2</v>
      </c>
      <c r="G55" t="e">
        <f t="shared" ca="1" si="1"/>
        <v>#REF!</v>
      </c>
      <c r="M55" t="e">
        <v>#VALUE!</v>
      </c>
      <c r="N55"/>
      <c r="P55" t="e">
        <f>SEARCH(Datenbank_WING!$B$60,Datenbank_WING!$D$3:$D$74)</f>
        <v>#VALUE!</v>
      </c>
    </row>
    <row r="56" spans="2:16" ht="28.8" x14ac:dyDescent="0.3">
      <c r="B56" t="e">
        <v>#VALUE!</v>
      </c>
      <c r="C56">
        <v>9</v>
      </c>
      <c r="D56" s="13" t="s">
        <v>89</v>
      </c>
      <c r="E56" t="e">
        <f>VLOOKUP(ROWS($E$3:$E$56),$B$56:$D$136, 2, 0)</f>
        <v>#N/A</v>
      </c>
      <c r="F56">
        <f>COUNTIF($E$56:$E$106,"?*")</f>
        <v>2</v>
      </c>
      <c r="G56" t="e">
        <f t="shared" ca="1" si="1"/>
        <v>#REF!</v>
      </c>
      <c r="M56" t="e">
        <v>#VALUE!</v>
      </c>
      <c r="N56"/>
      <c r="P56" t="e">
        <f>SEARCH(Datenbank_WING!$B$61,Datenbank_WING!$D$3:$D$74)</f>
        <v>#VALUE!</v>
      </c>
    </row>
    <row r="57" spans="2:16" ht="28.8" x14ac:dyDescent="0.3">
      <c r="B57" t="e">
        <v>#VALUE!</v>
      </c>
      <c r="C57">
        <v>9</v>
      </c>
      <c r="D57" s="13" t="s">
        <v>90</v>
      </c>
      <c r="E57" t="e">
        <f>VLOOKUP(ROWS($E$3:$E$57),$B$57:$D$137, 2, 0)</f>
        <v>#N/A</v>
      </c>
      <c r="F57">
        <f>COUNTIF($E$57:$E$137,"?*")</f>
        <v>2</v>
      </c>
      <c r="G57" t="e">
        <f t="shared" ca="1" si="1"/>
        <v>#REF!</v>
      </c>
      <c r="M57" t="e">
        <v>#VALUE!</v>
      </c>
      <c r="N57"/>
      <c r="P57" t="e">
        <f>SEARCH(Datenbank_WING!$B$62,Datenbank_WING!$D$3:$D$74)</f>
        <v>#VALUE!</v>
      </c>
    </row>
    <row r="58" spans="2:16" ht="28.8" x14ac:dyDescent="0.3">
      <c r="B58" t="e">
        <v>#VALUE!</v>
      </c>
      <c r="C58">
        <v>9</v>
      </c>
      <c r="D58" s="13" t="s">
        <v>91</v>
      </c>
      <c r="E58" t="e">
        <f>VLOOKUP(ROWS($E$3:$E$58),$B$58:$D$141, 2, 0)</f>
        <v>#N/A</v>
      </c>
      <c r="F58">
        <f>COUNTIF($E$58:$E$141,"?*")</f>
        <v>2</v>
      </c>
      <c r="G58" t="e">
        <f t="shared" ca="1" si="1"/>
        <v>#REF!</v>
      </c>
      <c r="M58" t="e">
        <v>#VALUE!</v>
      </c>
      <c r="N58"/>
      <c r="P58" t="e">
        <f>SEARCH(Datenbank_WING!$B$63,Datenbank_WING!$D$3:$D$74)</f>
        <v>#VALUE!</v>
      </c>
    </row>
    <row r="59" spans="2:16" ht="28.8" x14ac:dyDescent="0.3">
      <c r="B59" t="e">
        <v>#VALUE!</v>
      </c>
      <c r="C59">
        <v>9</v>
      </c>
      <c r="D59" s="13" t="s">
        <v>92</v>
      </c>
      <c r="E59" t="e">
        <f>VLOOKUP(ROWS($E$3:$E$59),$B$59:$D$142, 2, 0)</f>
        <v>#N/A</v>
      </c>
      <c r="F59">
        <f>COUNTIF($E$59:$E$142,"?*")</f>
        <v>2</v>
      </c>
      <c r="G59" t="e">
        <f t="shared" ca="1" si="1"/>
        <v>#REF!</v>
      </c>
      <c r="M59" t="e">
        <v>#VALUE!</v>
      </c>
      <c r="N59"/>
      <c r="P59" t="e">
        <f>SEARCH(Datenbank_WING!$B$64,Datenbank_WING!$D$3:$D$74)</f>
        <v>#VALUE!</v>
      </c>
    </row>
    <row r="60" spans="2:16" ht="28.8" x14ac:dyDescent="0.3">
      <c r="B60" t="e">
        <v>#VALUE!</v>
      </c>
      <c r="C60">
        <v>9</v>
      </c>
      <c r="D60" s="13" t="s">
        <v>93</v>
      </c>
      <c r="E60" t="e">
        <f>VLOOKUP(ROWS($E$3:$E$60),$B$60:$D$143, 2, 0)</f>
        <v>#N/A</v>
      </c>
      <c r="F60">
        <f>COUNTIF($E$60:$E$143,"?*")</f>
        <v>2</v>
      </c>
      <c r="G60" t="e">
        <f t="shared" ca="1" si="1"/>
        <v>#REF!</v>
      </c>
      <c r="M60" t="e">
        <v>#VALUE!</v>
      </c>
      <c r="N60"/>
      <c r="P60" t="e">
        <f>SEARCH(Datenbank_WING!$B$65,Datenbank_WING!$D$3:$D$74)</f>
        <v>#VALUE!</v>
      </c>
    </row>
    <row r="61" spans="2:16" ht="28.8" x14ac:dyDescent="0.3">
      <c r="B61" t="e">
        <v>#VALUE!</v>
      </c>
      <c r="C61">
        <v>9</v>
      </c>
      <c r="D61" s="13" t="s">
        <v>94</v>
      </c>
      <c r="E61" t="e">
        <f>VLOOKUP(ROWS($E$3:$E$61),$B$61:$D$144, 2, 0)</f>
        <v>#N/A</v>
      </c>
      <c r="F61">
        <f>COUNTIF($E$61:$E$144,"?*")</f>
        <v>2</v>
      </c>
      <c r="G61" t="e">
        <f t="shared" ca="1" si="1"/>
        <v>#REF!</v>
      </c>
      <c r="M61" t="e">
        <v>#VALUE!</v>
      </c>
      <c r="N61"/>
      <c r="P61" t="e">
        <f>SEARCH(Datenbank_WING!$B$66,Datenbank_WING!$D$3:$D$74)</f>
        <v>#VALUE!</v>
      </c>
    </row>
    <row r="62" spans="2:16" ht="28.8" x14ac:dyDescent="0.3">
      <c r="B62" t="e">
        <v>#VALUE!</v>
      </c>
      <c r="C62">
        <v>9</v>
      </c>
      <c r="D62" s="13" t="s">
        <v>95</v>
      </c>
      <c r="E62" t="e">
        <f>VLOOKUP(ROWS($E$3:$E$62),$B$62:$D$145, 2, 0)</f>
        <v>#N/A</v>
      </c>
      <c r="F62">
        <f>COUNTIF($E$62:$E$145,"?*")</f>
        <v>2</v>
      </c>
      <c r="G62" t="e">
        <f t="shared" ca="1" si="1"/>
        <v>#REF!</v>
      </c>
      <c r="M62" t="e">
        <v>#VALUE!</v>
      </c>
      <c r="N62"/>
      <c r="P62" t="e">
        <f>SEARCH(Datenbank_WING!$B$67,Datenbank_WING!$D$3:$D$74)</f>
        <v>#VALUE!</v>
      </c>
    </row>
    <row r="63" spans="2:16" ht="28.8" x14ac:dyDescent="0.3">
      <c r="B63" t="e">
        <v>#VALUE!</v>
      </c>
      <c r="C63">
        <v>9</v>
      </c>
      <c r="D63" s="13" t="s">
        <v>96</v>
      </c>
      <c r="E63" t="e">
        <f>VLOOKUP(ROWS($E$3:$E$63),$B$63:$D$146, 2, 0)</f>
        <v>#N/A</v>
      </c>
      <c r="F63">
        <f>COUNTIF($E$63:$E$146,"?*")</f>
        <v>2</v>
      </c>
      <c r="G63" t="e">
        <f t="shared" ca="1" si="1"/>
        <v>#REF!</v>
      </c>
      <c r="M63" t="e">
        <v>#VALUE!</v>
      </c>
      <c r="N63"/>
      <c r="P63" t="e">
        <f>SEARCH(Datenbank_WING!$B$68,Datenbank_WING!$D$3:$D$74)</f>
        <v>#VALUE!</v>
      </c>
    </row>
    <row r="64" spans="2:16" ht="28.8" x14ac:dyDescent="0.3">
      <c r="B64" t="e">
        <v>#VALUE!</v>
      </c>
      <c r="C64">
        <v>9</v>
      </c>
      <c r="D64" s="13" t="s">
        <v>97</v>
      </c>
      <c r="E64" t="e">
        <f>VLOOKUP(ROWS($E$3:$E$64),$B$64:$D$147, 2, 0)</f>
        <v>#N/A</v>
      </c>
      <c r="F64">
        <f>COUNTIF($E$64:$E$147,"?*")</f>
        <v>2</v>
      </c>
      <c r="G64" t="e">
        <f t="shared" ca="1" si="1"/>
        <v>#REF!</v>
      </c>
      <c r="M64" t="e">
        <v>#VALUE!</v>
      </c>
      <c r="N64"/>
      <c r="P64" t="e">
        <f>SEARCH(Datenbank_WING!$B$69,Datenbank_WING!$D$3:$D$74)</f>
        <v>#VALUE!</v>
      </c>
    </row>
    <row r="65" spans="1:16" ht="28.8" x14ac:dyDescent="0.3">
      <c r="B65" t="e">
        <v>#VALUE!</v>
      </c>
      <c r="C65">
        <v>9</v>
      </c>
      <c r="D65" s="13" t="s">
        <v>98</v>
      </c>
      <c r="E65" t="e">
        <f>VLOOKUP(ROWS($E$3:$E$65),$B$65:$D$148, 2, 0)</f>
        <v>#N/A</v>
      </c>
      <c r="F65">
        <f>COUNTIF($E$65:$E$148,"?*")</f>
        <v>2</v>
      </c>
      <c r="G65" t="e">
        <f t="shared" ca="1" si="1"/>
        <v>#REF!</v>
      </c>
      <c r="M65" t="e">
        <v>#VALUE!</v>
      </c>
      <c r="N65"/>
      <c r="P65" t="e">
        <f>SEARCH(Datenbank_WING!$B$70,Datenbank_WING!$D$3:$D$74)</f>
        <v>#VALUE!</v>
      </c>
    </row>
    <row r="66" spans="1:16" ht="28.8" x14ac:dyDescent="0.3">
      <c r="B66" t="e">
        <v>#VALUE!</v>
      </c>
      <c r="C66">
        <v>9</v>
      </c>
      <c r="D66" s="13" t="s">
        <v>99</v>
      </c>
      <c r="E66" t="e">
        <f>VLOOKUP(ROWS($E$3:$E$66),$B$66:$D$149, 2, 0)</f>
        <v>#N/A</v>
      </c>
      <c r="F66">
        <f>COUNTIF($E$66:$E$149,"?*")</f>
        <v>2</v>
      </c>
      <c r="G66" t="e">
        <f t="shared" ref="G66:G74" ca="1" si="2">OFFSET($E$3,,,COUNTIF($E$3:$E$74,"?*"))</f>
        <v>#REF!</v>
      </c>
      <c r="M66" t="e">
        <v>#VALUE!</v>
      </c>
      <c r="N66"/>
      <c r="P66" t="e">
        <f>SEARCH(Datenbank_WING!$B$71,Datenbank_WING!$D$3:$D$74)</f>
        <v>#VALUE!</v>
      </c>
    </row>
    <row r="67" spans="1:16" ht="28.8" x14ac:dyDescent="0.3">
      <c r="B67" t="e">
        <v>#VALUE!</v>
      </c>
      <c r="C67">
        <v>9</v>
      </c>
      <c r="D67" s="13" t="s">
        <v>100</v>
      </c>
      <c r="E67" t="e">
        <f>VLOOKUP(ROWS($E$3:$E$67),$B$67:$D$153, 2, 0)</f>
        <v>#N/A</v>
      </c>
      <c r="F67">
        <f>COUNTIF($E$67:$E$153,"?*")</f>
        <v>2</v>
      </c>
      <c r="G67" t="e">
        <f t="shared" ca="1" si="2"/>
        <v>#REF!</v>
      </c>
      <c r="M67" t="e">
        <v>#VALUE!</v>
      </c>
      <c r="N67"/>
      <c r="P67" t="e">
        <f>SEARCH(Datenbank_WING!$B$72,Datenbank_WING!$D$3:$D$74)</f>
        <v>#VALUE!</v>
      </c>
    </row>
    <row r="68" spans="1:16" ht="28.8" x14ac:dyDescent="0.3">
      <c r="B68" t="e">
        <v>#VALUE!</v>
      </c>
      <c r="C68">
        <v>9</v>
      </c>
      <c r="D68" s="13" t="s">
        <v>101</v>
      </c>
      <c r="E68" t="e">
        <f>VLOOKUP(ROWS($E$3:$E$68),$B$68:$D$154, 2, 0)</f>
        <v>#N/A</v>
      </c>
      <c r="F68">
        <f>COUNTIF($E$68:$E$154,"?*")</f>
        <v>2</v>
      </c>
      <c r="G68" t="e">
        <f t="shared" ca="1" si="2"/>
        <v>#REF!</v>
      </c>
      <c r="M68" t="e">
        <v>#VALUE!</v>
      </c>
      <c r="N68"/>
      <c r="P68" t="e">
        <f>SEARCH(Datenbank_WING!$B$73,Datenbank_WING!$D$3:$D$74)</f>
        <v>#VALUE!</v>
      </c>
    </row>
    <row r="69" spans="1:16" ht="28.8" x14ac:dyDescent="0.3">
      <c r="B69" t="e">
        <v>#VALUE!</v>
      </c>
      <c r="C69">
        <v>9</v>
      </c>
      <c r="D69" s="13" t="s">
        <v>102</v>
      </c>
      <c r="E69" t="e">
        <f>VLOOKUP(ROWS($E$3:$E$69),$B$69:$D$155, 2, 0)</f>
        <v>#N/A</v>
      </c>
      <c r="F69">
        <f>COUNTIF($E$69:$E$155,"?*")</f>
        <v>2</v>
      </c>
      <c r="G69" t="e">
        <f t="shared" ca="1" si="2"/>
        <v>#REF!</v>
      </c>
      <c r="M69" t="e">
        <v>#VALUE!</v>
      </c>
      <c r="N69"/>
      <c r="P69" t="e">
        <f>SEARCH(Datenbank_WING!$B$74,Datenbank_WING!$D$3:$D$74)</f>
        <v>#VALUE!</v>
      </c>
    </row>
    <row r="70" spans="1:16" ht="28.8" x14ac:dyDescent="0.3">
      <c r="B70" t="e">
        <v>#VALUE!</v>
      </c>
      <c r="C70">
        <v>9</v>
      </c>
      <c r="D70" s="13" t="s">
        <v>103</v>
      </c>
      <c r="E70" t="e">
        <f>VLOOKUP(ROWS($E$3:$E$70),$B$70:$D$156, 2, 0)</f>
        <v>#N/A</v>
      </c>
      <c r="F70">
        <f>COUNTIF($E$70:$E$156,"?*")</f>
        <v>2</v>
      </c>
      <c r="G70" t="e">
        <f t="shared" ca="1" si="2"/>
        <v>#REF!</v>
      </c>
      <c r="M70" t="e">
        <v>#VALUE!</v>
      </c>
      <c r="N70"/>
      <c r="P70">
        <f>SEARCH(Datenbank_WING!$B$75,Datenbank_WING!$D$3:$D$74)</f>
        <v>1</v>
      </c>
    </row>
    <row r="71" spans="1:16" ht="28.8" x14ac:dyDescent="0.3">
      <c r="B71" t="e">
        <v>#VALUE!</v>
      </c>
      <c r="C71">
        <v>9</v>
      </c>
      <c r="D71" s="13" t="s">
        <v>104</v>
      </c>
      <c r="E71" t="e">
        <f>VLOOKUP(ROWS($E$3:$E$71),$B$71:$D$157, 2, 0)</f>
        <v>#N/A</v>
      </c>
      <c r="F71">
        <f>COUNTIF($E$71:$E$157,"?*")</f>
        <v>2</v>
      </c>
      <c r="G71" t="e">
        <f t="shared" ca="1" si="2"/>
        <v>#REF!</v>
      </c>
      <c r="M71" t="e">
        <v>#VALUE!</v>
      </c>
      <c r="N71"/>
      <c r="P71">
        <f>SEARCH(Datenbank_WING!$B$76,Datenbank_WING!$D$3:$D$74)</f>
        <v>1</v>
      </c>
    </row>
    <row r="72" spans="1:16" ht="28.8" x14ac:dyDescent="0.3">
      <c r="B72" t="e">
        <v>#VALUE!</v>
      </c>
      <c r="C72">
        <v>9</v>
      </c>
      <c r="D72" s="13" t="s">
        <v>105</v>
      </c>
      <c r="E72" t="e">
        <f>VLOOKUP(ROWS($E$3:$E$72),$B$72:$D$158, 2, 0)</f>
        <v>#N/A</v>
      </c>
      <c r="F72">
        <f>COUNTIF($E$72:$E$158,"?*")</f>
        <v>2</v>
      </c>
      <c r="G72" t="e">
        <f t="shared" ca="1" si="2"/>
        <v>#REF!</v>
      </c>
      <c r="M72" t="e">
        <v>#VALUE!</v>
      </c>
      <c r="N72"/>
      <c r="P72">
        <f>SEARCH(Datenbank_WING!$B$77,Datenbank_WING!$D$3:$D$74)</f>
        <v>1</v>
      </c>
    </row>
    <row r="73" spans="1:16" ht="28.8" x14ac:dyDescent="0.3">
      <c r="B73" t="e">
        <v>#VALUE!</v>
      </c>
      <c r="C73">
        <v>9</v>
      </c>
      <c r="D73" s="13" t="s">
        <v>106</v>
      </c>
      <c r="E73" t="e">
        <f>VLOOKUP(ROWS($E$3:$E$73),$B$73:$D$159, 2, 0)</f>
        <v>#N/A</v>
      </c>
      <c r="F73">
        <f>COUNTIF($E$73:$E$159,"?*")</f>
        <v>2</v>
      </c>
      <c r="G73" t="e">
        <f t="shared" ca="1" si="2"/>
        <v>#REF!</v>
      </c>
      <c r="M73" t="e">
        <v>#VALUE!</v>
      </c>
      <c r="N73"/>
      <c r="P73">
        <f>SEARCH(Datenbank_WING!$B$78,Datenbank_WING!$D$3:$D$74)</f>
        <v>1</v>
      </c>
    </row>
    <row r="74" spans="1:16" ht="28.8" x14ac:dyDescent="0.3">
      <c r="B74" t="e">
        <v>#VALUE!</v>
      </c>
      <c r="C74">
        <v>9</v>
      </c>
      <c r="D74" s="13" t="s">
        <v>41</v>
      </c>
      <c r="E74" t="e">
        <f>VLOOKUP(ROWS($E$3:$E$74),$B$74:$D$160, 2, 0)</f>
        <v>#N/A</v>
      </c>
      <c r="F74">
        <f>COUNTIF($E$74:$E$160,"?*")</f>
        <v>2</v>
      </c>
      <c r="G74" t="e">
        <f t="shared" ca="1" si="2"/>
        <v>#REF!</v>
      </c>
      <c r="M74" t="e">
        <v>#VALUE!</v>
      </c>
      <c r="N74"/>
      <c r="P74">
        <f>SEARCH(Datenbank_WING!$B$79,Datenbank_WING!$D$3:$D$74)</f>
        <v>1</v>
      </c>
    </row>
    <row r="75" spans="1:16" x14ac:dyDescent="0.3">
      <c r="N75"/>
    </row>
    <row r="76" spans="1:16" x14ac:dyDescent="0.3">
      <c r="N76"/>
    </row>
    <row r="77" spans="1:16" x14ac:dyDescent="0.3">
      <c r="N77"/>
    </row>
    <row r="78" spans="1:16" x14ac:dyDescent="0.3">
      <c r="A78" t="s">
        <v>23</v>
      </c>
      <c r="N78"/>
    </row>
    <row r="79" spans="1:16" x14ac:dyDescent="0.3">
      <c r="N79"/>
    </row>
    <row r="80" spans="1:16" x14ac:dyDescent="0.3">
      <c r="N80"/>
    </row>
    <row r="81" spans="1:14" x14ac:dyDescent="0.3">
      <c r="N81"/>
    </row>
    <row r="82" spans="1:14" x14ac:dyDescent="0.3">
      <c r="N82"/>
    </row>
    <row r="83" spans="1:14" x14ac:dyDescent="0.3">
      <c r="N83"/>
    </row>
    <row r="84" spans="1:14" x14ac:dyDescent="0.3">
      <c r="N84"/>
    </row>
    <row r="85" spans="1:14" x14ac:dyDescent="0.3">
      <c r="N85"/>
    </row>
    <row r="86" spans="1:14" x14ac:dyDescent="0.3">
      <c r="N86"/>
    </row>
    <row r="87" spans="1:14" x14ac:dyDescent="0.3">
      <c r="N87"/>
    </row>
    <row r="88" spans="1:14" x14ac:dyDescent="0.3">
      <c r="N88"/>
    </row>
    <row r="89" spans="1:14" x14ac:dyDescent="0.3">
      <c r="N89"/>
    </row>
    <row r="90" spans="1:14" ht="15.6" x14ac:dyDescent="0.3">
      <c r="A90" s="22" t="s">
        <v>30</v>
      </c>
      <c r="B90" s="23" t="s">
        <v>6</v>
      </c>
      <c r="C90" s="23" t="s">
        <v>7</v>
      </c>
      <c r="D90" s="23" t="s">
        <v>8</v>
      </c>
      <c r="E90" s="23" t="s">
        <v>25</v>
      </c>
      <c r="F90" s="24" t="s">
        <v>26</v>
      </c>
      <c r="G90" s="24" t="s">
        <v>27</v>
      </c>
      <c r="H90" s="24" t="s">
        <v>143</v>
      </c>
      <c r="I90" s="24" t="s">
        <v>144</v>
      </c>
      <c r="J90" s="24" t="s">
        <v>145</v>
      </c>
      <c r="K90" s="24" t="s">
        <v>9</v>
      </c>
      <c r="L90" s="24" t="s">
        <v>11</v>
      </c>
      <c r="M90" s="24" t="s">
        <v>12</v>
      </c>
      <c r="N90" s="26" t="s">
        <v>118</v>
      </c>
    </row>
    <row r="91" spans="1:14" x14ac:dyDescent="0.3">
      <c r="A91" s="22" t="s">
        <v>30</v>
      </c>
      <c r="B91" s="25">
        <f>IF(ISBLANK(Modulplaner_WING!$C$9),0,MIN(Modulplaner_WING!$D$9,IF(OR(Modulplaner_WING!$C$9="Elektrotechnik
",Modulplaner_WING!$C$9="Technische Mechanik
",Modulplaner_WING!$C$9="Weiterführende ingenieurwissenschaftliche Grundlagen
",Modulplaner_WING!$C$9="Werkstoffkunde
"),3,IF(Modulplaner_WING!$C$9="Einführung in die Programmierung
",5,IF(OR(Modulplaner_WING!$C$9="Grundlagen BWL I
",Modulplaner_WING!$C$9="Mathematik I
",Modulplaner_WING!$C$9="Mathematik II
",Modulplaner_WING!$C$9="Mathematik III
"),7,IF(Modulplaner_WING!$C$9="Grundlagen BWL II
",8,IF(OR(Modulplaner_WING!$C$9="Einführung in die Statistik
",Modulplaner_WING!$C$9="Einführung in die Volkswirtschaftslehre
",Modulplaner_WING!$C$9="Grundlagen der Informatik
"),10,9)))))))</f>
        <v>0</v>
      </c>
      <c r="C91" s="25">
        <f>IF(ISBLANK(Modulplaner_WING!$C$10),0,MIN(Modulplaner_WING!$D$10,IF(OR(Modulplaner_WING!$C$10="Elektrotechnik
",Modulplaner_WING!$C$10="Technische Mechanik
",Modulplaner_WING!$C$10="Weiterführende ingenieurwissenschaftliche Grundlagen
",Modulplaner_WING!$C$10="Werkstoffkunde
"),3,IF(Modulplaner_WING!$C$10="Einführung in die Programmierung
",5,IF(OR(Modulplaner_WING!$C$10="Grundlagen BWL I
",Modulplaner_WING!$C$10="Mathematik I
",Modulplaner_WING!$C$10="Mathematik II
",Modulplaner_WING!$C$10="Mathematik III
"),7,IF(Modulplaner_WING!$C$10="Grundlagen BWL II
",8,IF(OR(Modulplaner_WING!$C$10="Einführung in die Statistik
",Modulplaner_WING!$C$10="Einführung in die Volkswirtschaftslehre
",Modulplaner_WING!$C$10="Grundlagen der Informatik
"),10,9)))))))</f>
        <v>0</v>
      </c>
      <c r="D91" s="25">
        <f>IF(ISBLANK(Modulplaner_WING!$C$11),0,MIN(Modulplaner_WING!$D$11,IF(OR(Modulplaner_WING!$C$11="Elektrotechnik
",Modulplaner_WING!$C$11="Technische Mechanik
",Modulplaner_WING!$C$11="Weiterführende ingenieurwissenschaftliche Grundlagen
",Modulplaner_WING!$C$11="Werkstoffkunde
"),3,IF(Modulplaner_WING!$C$11="Einführung in die Programmierung
",5,IF(OR(Modulplaner_WING!$C$11="Grundlagen BWL I
",Modulplaner_WING!$C$11="Mathematik I
",Modulplaner_WING!$C$11="Mathematik II
",Modulplaner_WING!$C$11="Mathematik III
"),7,IF(Modulplaner_WING!$C$11="Grundlagen BWL II
",8,IF(OR(Modulplaner_WING!$C$11="Einführung in die Statistik
",Modulplaner_WING!$C$11="Einführung in die Volkswirtschaftslehre
",Modulplaner_WING!$C$11="Grundlagen der Informatik
"),10,9)))))))</f>
        <v>0</v>
      </c>
      <c r="E91" s="25">
        <f>IF(ISBLANK(Modulplaner_WING!$C$12),0,MIN(Modulplaner_WING!$D$12,IF(OR(Modulplaner_WING!$C$12="Elektrotechnik
",Modulplaner_WING!$C$12="Technische Mechanik
",Modulplaner_WING!$C$12="Weiterführende ingenieurwissenschaftliche Grundlagen
",Modulplaner_WING!$C$12="Werkstoffkunde
"),3,IF(Modulplaner_WING!$C$12="Einführung in die Programmierung
",5,IF(OR(Modulplaner_WING!$C$12="Grundlagen BWL I
",Modulplaner_WING!$C$12="Mathematik I
",Modulplaner_WING!$C$12="Mathematik II
",Modulplaner_WING!$C$12="Mathematik III
"),7,IF(Modulplaner_WING!$C$12="Grundlagen BWL II
",8,IF(OR(Modulplaner_WING!$C$12="Einführung in die Statistik
",Modulplaner_WING!$C$12="Einführung in die Volkswirtschaftslehre
",Modulplaner_WING!$C$12="Grundlagen der Informatik
"),10,9)))))))</f>
        <v>0</v>
      </c>
      <c r="F91" s="25">
        <f>IF(ISBLANK(Modulplaner_WING!$C$13),0,MIN(Modulplaner_WING!$D$13,IF(OR(Modulplaner_WING!$C$13="Elektrotechnik
",Modulplaner_WING!$C$13="Technische Mechanik
",Modulplaner_WING!$C$13="Weiterführende ingenieurwissenschaftliche Grundlagen
",Modulplaner_WING!$C$13="Werkstoffkunde
"),3,IF(Modulplaner_WING!$C$13="Einführung in die Programmierung
",5,IF(OR(Modulplaner_WING!$C$13="Grundlagen BWL I
",Modulplaner_WING!$C$13="Mathematik I
",Modulplaner_WING!$C$13="Mathematik II
",Modulplaner_WING!$C$13="Mathematik III
"),7,IF(Modulplaner_WING!$C$13="Grundlagen BWL II
",8,IF(OR(Modulplaner_WING!$C$13="Einführung in die Statistik
",Modulplaner_WING!$C$13="Einführung in die Volkswirtschaftslehre
",Modulplaner_WING!$C$13="Grundlagen der Informatik
"),10,9)))))))</f>
        <v>0</v>
      </c>
      <c r="G91" s="25">
        <f>IF(ISBLANK(Modulplaner_WING!$C$14),0,MIN(Modulplaner_WING!$D$14,IF(OR(Modulplaner_WING!$C$14="Elektrotechnik
",Modulplaner_WING!$C$14="Technische Mechanik
",Modulplaner_WING!$C$14="Weiterführende ingenieurwissenschaftliche Grundlagen
",Modulplaner_WING!$C$14="Werkstoffkunde
"),3,IF(Modulplaner_WING!$C$14="Einführung in die Programmierung
",5,IF(OR(Modulplaner_WING!$C$14="Grundlagen BWL I
",Modulplaner_WING!$C$14="Mathematik I
",Modulplaner_WING!$C$14="Mathematik II
",Modulplaner_WING!$C$14="Mathematik III
"),7,IF(Modulplaner_WING!$C$14="Grundlagen BWL II
",8,IF(OR(Modulplaner_WING!$C$14="Einführung in die Statistik
",Modulplaner_WING!$C$14="Einführung in die Volkswirtschaftslehre
",Modulplaner_WING!$C$14="Grundlagen der Informatik
"),10,9)))))))</f>
        <v>0</v>
      </c>
      <c r="H91" s="25">
        <f>IF(ISBLANK(Modulplaner_WING!$C$15),0,MIN(Modulplaner_WING!$D$15,IF(OR(Modulplaner_WING!$C$15="Elektrotechnik
",Modulplaner_WING!$C$15="Technische Mechanik
",Modulplaner_WING!$C$15="Weiterführende ingenieurwissenschaftliche Grundlagen
",Modulplaner_WING!$C$15="Werkstoffkunde
"),3,IF(Modulplaner_WING!$C$15="Einführung in die Programmierung
",5,IF(OR(Modulplaner_WING!$C$15="Grundlagen BWL I
",Modulplaner_WING!$C$15="Mathematik I
",Modulplaner_WING!$C$15="Mathematik II
",Modulplaner_WING!$C$15="Mathematik III
"),7,IF(Modulplaner_WING!$C$15="Grundlagen BWL II
",8,IF(OR(Modulplaner_WING!$C$15="Einführung in die Statistik
",Modulplaner_WING!$C$15="Einführung in die Volkswirtschaftslehre
",Modulplaner_WING!$C$15="Grundlagen der Informatik
"),10,9)))))))</f>
        <v>0</v>
      </c>
      <c r="I91" s="25">
        <f>IF(ISBLANK(Modulplaner_WING!$C$16),0,MIN(Modulplaner_WING!$D$16,IF(OR(Modulplaner_WING!$C$16="Elektrotechnik
",Modulplaner_WING!$C$16="Technische Mechanik
",Modulplaner_WING!$C$16="Weiterführende ingenieurwissenschaftliche Grundlagen
",Modulplaner_WING!$C$16="Werkstoffkunde
"),3,IF(Modulplaner_WING!$C$16="Einführung in die Programmierung
",5,IF(OR(Modulplaner_WING!$C$16="Grundlagen BWL I
",Modulplaner_WING!$C$16="Mathematik I
",Modulplaner_WING!$C$16="Mathematik II
",Modulplaner_WING!$C$16="Mathematik III
"),7,IF(Modulplaner_WING!$C$16="Grundlagen BWL II
",8,IF(OR(Modulplaner_WING!$C$16="Einführung in die Statistik
",Modulplaner_WING!$C$16="Einführung in die Volkswirtschaftslehre
",Modulplaner_WING!$C$16="Grundlagen der Informatik
"),10,9)))))))</f>
        <v>0</v>
      </c>
      <c r="J91" s="25">
        <f>IF(ISBLANK(Modulplaner_WING!$C$17),0,MIN(Modulplaner_WING!$D$17,IF(OR(Modulplaner_WING!$C$17="Elektrotechnik
",Modulplaner_WING!$C$17="Technische Mechanik
",Modulplaner_WING!$C$17="Weiterführende ingenieurwissenschaftliche Grundlagen
",Modulplaner_WING!$C$17="Werkstoffkunde
"),3,IF(Modulplaner_WING!$C$17="Einführung in die Programmierung
",5,IF(OR(Modulplaner_WING!$C$17="Grundlagen BWL I
",Modulplaner_WING!$C$17="Mathematik I
",Modulplaner_WING!$C$17="Mathematik II
",Modulplaner_WING!$C$17="Mathematik III
"),7,IF(Modulplaner_WING!$C$17="Grundlagen BWL II
",8,IF(OR(Modulplaner_WING!$C$17="Einführung in die Statistik
",Modulplaner_WING!$C$17="Einführung in die Volkswirtschaftslehre
",Modulplaner_WING!$C$17="Grundlagen der Informatik
"),10,9)))))))</f>
        <v>0</v>
      </c>
      <c r="K91" s="25">
        <f>IF(ISBLANK(Modulplaner_WING!$C$18),0,3)</f>
        <v>0</v>
      </c>
      <c r="L91" s="25">
        <f>IF(ISBLANK(Modulplaner_WING!$C$19),0,10)</f>
        <v>0</v>
      </c>
      <c r="M91" s="25">
        <f>IF(ISBLANK(Modulplaner_WING!$C$20),0,12)</f>
        <v>0</v>
      </c>
      <c r="N91">
        <f>MAX(0,30-SUM(B91:M91))</f>
        <v>30</v>
      </c>
    </row>
    <row r="92" spans="1:14" x14ac:dyDescent="0.3">
      <c r="A92" s="22" t="s">
        <v>31</v>
      </c>
      <c r="B92" s="25">
        <f>IF(ISBLANK(Modulplaner_WING!$E$9),0,MIN(Modulplaner_WING!$F$9,IF(OR(Modulplaner_WING!$E$9="Elektrotechnik
",Modulplaner_WING!$E$9="Technische Mechanik
",Modulplaner_WING!$E$9="Weiterführende ingenieurwissenschaftliche Grundlagen
",Modulplaner_WING!$E$9="Werkstoffkunde
"),3,IF(Modulplaner_WING!$E$9="Einführung in die Programmierung
",5,IF(OR(Modulplaner_WING!$E$9="Grundlagen BWL I
",Modulplaner_WING!$E$9="Mathematik I
",Modulplaner_WING!$E$9="Mathematik II
",Modulplaner_WING!$E$9="Mathematik III
"),7,IF(Modulplaner_WING!$E$9="Grundlagen BWL II
",8,IF(OR(Modulplaner_WING!$E$9="Einführung in die Statistik
",Modulplaner_WING!$E$9="Einführung in die Volkswirtschaftslehre
",Modulplaner_WING!$E$9="Grundlagen der Informatik
"),10,9)))))))</f>
        <v>0</v>
      </c>
      <c r="C92" s="25">
        <f>IF(ISBLANK(Modulplaner_WING!$E$10),0,MIN(Modulplaner_WING!$F$10,IF(OR(Modulplaner_WING!$E$10="Elektrotechnik
",Modulplaner_WING!$E$10="Technische Mechanik
",Modulplaner_WING!$E$10="Weiterführende ingenieurwissenschaftliche Grundlagen
",Modulplaner_WING!$E$10="Werkstoffkunde
"),3,IF(Modulplaner_WING!$E$10="Einführung in die Programmierung
",5,IF(OR(Modulplaner_WING!$E$10="Grundlagen BWL I
",Modulplaner_WING!$E$10="Mathematik I
",Modulplaner_WING!$E$10="Mathematik II
",Modulplaner_WING!$E$10="Mathematik III
"),7,IF(Modulplaner_WING!$E$10="Grundlagen BWL II
",8,IF(OR(Modulplaner_WING!$E$10="Einführung in die Statistik
",Modulplaner_WING!$E$10="Einführung in die Volkswirtschaftslehre
",Modulplaner_WING!$E$10="Grundlagen der Informatik
"),10,9)))))))</f>
        <v>0</v>
      </c>
      <c r="D92" s="25">
        <f>IF(ISBLANK(Modulplaner_WING!$E$11),0,MIN(Modulplaner_WING!$F$11,IF(OR(Modulplaner_WING!$E$11="Elektrotechnik
",Modulplaner_WING!$E$11="Technische Mechanik
",Modulplaner_WING!$E$11="Weiterführende ingenieurwissenschaftliche Grundlagen
",Modulplaner_WING!$E$11="Werkstoffkunde
"),3,IF(Modulplaner_WING!$E$11="Einführung in die Programmierung
",5,IF(OR(Modulplaner_WING!$E$11="Grundlagen BWL I
",Modulplaner_WING!$E$11="Mathematik I
",Modulplaner_WING!$E$11="Mathematik II
",Modulplaner_WING!$E$11="Mathematik III
"),7,IF(Modulplaner_WING!$E$11="Grundlagen BWL II
",8,IF(OR(Modulplaner_WING!$E$11="Einführung in die Statistik
",Modulplaner_WING!$E$11="Einführung in die Volkswirtschaftslehre
",Modulplaner_WING!$E$11="Grundlagen der Informatik
"),10,9)))))))</f>
        <v>0</v>
      </c>
      <c r="E92" s="25">
        <f>IF(ISBLANK(Modulplaner_WING!$E$12),0,MIN(Modulplaner_WING!$F$12,IF(OR(Modulplaner_WING!$E$12="Elektrotechnik
",Modulplaner_WING!$E$12="Technische Mechanik
",Modulplaner_WING!$E$12="Weiterführende ingenieurwissenschaftliche Grundlagen
",Modulplaner_WING!$E$12="Werkstoffkunde
"),3,IF(Modulplaner_WING!$E$12="Einführung in die Programmierung
",5,IF(OR(Modulplaner_WING!$E$12="Grundlagen BWL I
",Modulplaner_WING!$E$12="Mathematik I
",Modulplaner_WING!$E$12="Mathematik II
",Modulplaner_WING!$E$12="Mathematik III
"),7,IF(Modulplaner_WING!$E$12="Grundlagen BWL II
",8,IF(OR(Modulplaner_WING!$E$12="Einführung in die Statistik
",Modulplaner_WING!$E$12="Einführung in die Volkswirtschaftslehre
",Modulplaner_WING!$E$12="Grundlagen der Informatik
"),10,9)))))))</f>
        <v>0</v>
      </c>
      <c r="F92" s="25">
        <f>IF(ISBLANK(Modulplaner_WING!$E$13),0,MIN(Modulplaner_WING!$F$13,IF(OR(Modulplaner_WING!$E$13="Elektrotechnik
",Modulplaner_WING!$E$13="Technische Mechanik
",Modulplaner_WING!$E$13="Weiterführende ingenieurwissenschaftliche Grundlagen
",Modulplaner_WING!$E$13="Werkstoffkunde
"),3,IF(Modulplaner_WING!$E$13="Einführung in die Programmierung
",5,IF(OR(Modulplaner_WING!$E$13="Grundlagen BWL I
",Modulplaner_WING!$E$13="Mathematik I
",Modulplaner_WING!$E$13="Mathematik II
",Modulplaner_WING!$E$13="Mathematik III
"),7,IF(Modulplaner_WING!$E$13="Grundlagen BWL II
",8,IF(OR(Modulplaner_WING!$E$13="Einführung in die Statistik
",Modulplaner_WING!$E$13="Einführung in die Volkswirtschaftslehre
",Modulplaner_WING!$E$13="Grundlagen der Informatik
"),10,9)))))))</f>
        <v>0</v>
      </c>
      <c r="G92" s="25">
        <f>IF(ISBLANK(Modulplaner_WING!$E$14),0,MIN(Modulplaner_WING!$F$14,IF(OR(Modulplaner_WING!$E$14="Elektrotechnik
",Modulplaner_WING!$E$14="Technische Mechanik
",Modulplaner_WING!$E$14="Weiterführende ingenieurwissenschaftliche Grundlagen
",Modulplaner_WING!$E$14="Werkstoffkunde
"),3,IF(Modulplaner_WING!$E$14="Einführung in die Programmierung
",5,IF(OR(Modulplaner_WING!$E$14="Grundlagen BWL I
",Modulplaner_WING!$E$14="Mathematik I
",Modulplaner_WING!$E$14="Mathematik II
",Modulplaner_WING!$E$14="Mathematik III
"),7,IF(Modulplaner_WING!$E$14="Grundlagen BWL II
",8,IF(OR(Modulplaner_WING!$E$14="Einführung in die Statistik
",Modulplaner_WING!$E$14="Einführung in die Volkswirtschaftslehre
",Modulplaner_WING!$E$14="Grundlagen der Informatik
"),10,9)))))))</f>
        <v>0</v>
      </c>
      <c r="H92" s="25">
        <f>IF(ISBLANK(Modulplaner_WING!$E$15),0,MIN(Modulplaner_WING!$F$15,IF(OR(Modulplaner_WING!$E$15="Elektrotechnik
",Modulplaner_WING!$E$15="Technische Mechanik
",Modulplaner_WING!$E$15="Weiterführende ingenieurwissenschaftliche Grundlagen
",Modulplaner_WING!$E$15="Werkstoffkunde
"),3,IF(Modulplaner_WING!$E$15="Einführung in die Programmierung
",5,IF(OR(Modulplaner_WING!$E$15="Grundlagen BWL I
",Modulplaner_WING!$E$15="Mathematik I
",Modulplaner_WING!$E$15="Mathematik II
",Modulplaner_WING!$E$15="Mathematik III
"),7,IF(Modulplaner_WING!$E$15="Grundlagen BWL II
",8,IF(OR(Modulplaner_WING!$E$15="Einführung in die Statistik
",Modulplaner_WING!$E$15="Einführung in die Volkswirtschaftslehre
",Modulplaner_WING!$E$15="Grundlagen der Informatik
"),10,9)))))))</f>
        <v>0</v>
      </c>
      <c r="I92" s="25">
        <f>IF(ISBLANK(Modulplaner_WING!$E$16),0,MIN(Modulplaner_WING!$F$16,IF(OR(Modulplaner_WING!$E$16="Elektrotechnik
",Modulplaner_WING!$E$16="Technische Mechanik
",Modulplaner_WING!$E$16="Weiterführende ingenieurwissenschaftliche Grundlagen
",Modulplaner_WING!$E$16="Werkstoffkunde
"),3,IF(Modulplaner_WING!$E$16="Einführung in die Programmierung
",5,IF(OR(Modulplaner_WING!$E$16="Grundlagen BWL I
",Modulplaner_WING!$E$16="Mathematik I
",Modulplaner_WING!$E$16="Mathematik II
",Modulplaner_WING!$E$16="Mathematik III
"),7,IF(Modulplaner_WING!$E$16="Grundlagen BWL II
",8,IF(OR(Modulplaner_WING!$E$16="Einführung in die Statistik
",Modulplaner_WING!$E$16="Einführung in die Volkswirtschaftslehre
",Modulplaner_WING!$E$16="Grundlagen der Informatik
"),10,9)))))))</f>
        <v>0</v>
      </c>
      <c r="J92" s="25">
        <f>IF(ISBLANK(Modulplaner_WING!$E$17),0,MIN(Modulplaner_WING!$F$17,IF(OR(Modulplaner_WING!$E$17="Elektrotechnik
",Modulplaner_WING!$E$17="Technische Mechanik
",Modulplaner_WING!$E$17="Weiterführende ingenieurwissenschaftliche Grundlagen
",Modulplaner_WING!$E$17="Werkstoffkunde
"),3,IF(Modulplaner_WING!$E$17="Einführung in die Programmierung
",5,IF(OR(Modulplaner_WING!$E$17="Grundlagen BWL I
",Modulplaner_WING!$E$17="Mathematik I
",Modulplaner_WING!$E$17="Mathematik II
",Modulplaner_WING!$E$17="Mathematik III
"),7,IF(Modulplaner_WING!$E$17="Grundlagen BWL II
",8,IF(OR(Modulplaner_WING!$E$17="Einführung in die Statistik
",Modulplaner_WING!$E$17="Einführung in die Volkswirtschaftslehre
",Modulplaner_WING!$E$17="Grundlagen der Informatik
"),10,9)))))))</f>
        <v>0</v>
      </c>
      <c r="K92" s="25">
        <f>IF(ISBLANK(Modulplaner_WING!$E$18),0,3)</f>
        <v>0</v>
      </c>
      <c r="L92" s="25">
        <f>IF(ISBLANK(Modulplaner_WING!$E$19),0,10)</f>
        <v>0</v>
      </c>
      <c r="M92" s="25">
        <f>IF(ISBLANK(Modulplaner_WING!$E$20),0,12)</f>
        <v>0</v>
      </c>
      <c r="N92">
        <f t="shared" ref="N92:N96" si="3">MAX(0,30-SUM(B92:M92))</f>
        <v>30</v>
      </c>
    </row>
    <row r="93" spans="1:14" x14ac:dyDescent="0.3">
      <c r="A93" s="22" t="s">
        <v>32</v>
      </c>
      <c r="B93" s="25">
        <f>IF(ISBLANK(Modulplaner_WING!$G$9),0,MIN(Modulplaner_WING!$H$9,IF(OR(Modulplaner_WING!$G$9="Elektrotechnik
",Modulplaner_WING!$G$9="Technische Mechanik
",Modulplaner_WING!$G$9="Weiterführende ingenieurwissenschaftliche Grundlagen
",Modulplaner_WING!$G$9="Werkstoffkunde
"),3,IF(Modulplaner_WING!$G$9="Einführung in die Programmierung
",5,IF(OR(Modulplaner_WING!$G$9="Grundlagen BWL I
",Modulplaner_WING!$G$9="Mathematik I
",Modulplaner_WING!$G$9="Mathematik II
",Modulplaner_WING!$G$9="Mathematik III
"),7,IF(Modulplaner_WING!$G$9="Grundlagen BWL II
",8,IF(OR(Modulplaner_WING!$G$9="Einführung in die Statistik
",Modulplaner_WING!$G$9="Einführung in die Volkswirtschaftslehre
",Modulplaner_WING!$G$9="Grundlagen der Informatik
"),10,9)))))))</f>
        <v>0</v>
      </c>
      <c r="C93" s="25">
        <f>IF(ISBLANK(Modulplaner_WING!$G$10),0,MIN(Modulplaner_WING!$H$10,IF(OR(Modulplaner_WING!$G$10="Elektrotechnik
",Modulplaner_WING!$G$10="Technische Mechanik
",Modulplaner_WING!$G$10="Weiterführende ingenieurwissenschaftliche Grundlagen
",Modulplaner_WING!$G$10="Werkstoffkunde
"),3,IF(Modulplaner_WING!$G$10="Einführung in die Programmierung
",5,IF(OR(Modulplaner_WING!$G$10="Grundlagen BWL I
",Modulplaner_WING!$G$10="Mathematik I
",Modulplaner_WING!$G$10="Mathematik II
",Modulplaner_WING!$G$10="Mathematik III
"),7,IF(Modulplaner_WING!$G$10="Grundlagen BWL II
",8,IF(OR(Modulplaner_WING!$G$10="Einführung in die Statistik
",Modulplaner_WING!$G$10="Einführung in die Volkswirtschaftslehre
",Modulplaner_WING!$G$10="Grundlagen der Informatik
"),10,9)))))))</f>
        <v>0</v>
      </c>
      <c r="D93" s="25">
        <f>IF(ISBLANK(Modulplaner_WING!$G$11),0,MIN(Modulplaner_WING!$H$11,IF(OR(Modulplaner_WING!$G$11="Elektrotechnik
",Modulplaner_WING!$G$11="Technische Mechanik
",Modulplaner_WING!$G$11="Weiterführende ingenieurwissenschaftliche Grundlagen
",Modulplaner_WING!$G$11="Werkstoffkunde
"),3,IF(Modulplaner_WING!$G$11="Einführung in die Programmierung
",5,IF(OR(Modulplaner_WING!$G$11="Grundlagen BWL I
",Modulplaner_WING!$G$11="Mathematik I
",Modulplaner_WING!$G$11="Mathematik II
",Modulplaner_WING!$G$11="Mathematik III
"),7,IF(Modulplaner_WING!$G$11="Grundlagen BWL II
",8,IF(OR(Modulplaner_WING!$G$11="Einführung in die Statistik
",Modulplaner_WING!$G$11="Einführung in die Volkswirtschaftslehre
",Modulplaner_WING!$G$11="Grundlagen der Informatik
"),10,9)))))))</f>
        <v>0</v>
      </c>
      <c r="E93" s="25">
        <f>IF(ISBLANK(Modulplaner_WING!$G$12),0,MIN(Modulplaner_WING!$H$12,IF(OR(Modulplaner_WING!$G$12="Elektrotechnik
",Modulplaner_WING!$G$12="Technische Mechanik
",Modulplaner_WING!$G$12="Weiterführende ingenieurwissenschaftliche Grundlagen
",Modulplaner_WING!$G$12="Werkstoffkunde
"),3,IF(Modulplaner_WING!$G$12="Einführung in die Programmierung
",5,IF(OR(Modulplaner_WING!$G$12="Grundlagen BWL I
",Modulplaner_WING!$G$12="Mathematik I
",Modulplaner_WING!$G$12="Mathematik II
",Modulplaner_WING!$G$12="Mathematik III
"),7,IF(Modulplaner_WING!$G$12="Grundlagen BWL II
",8,IF(OR(Modulplaner_WING!$G$12="Einführung in die Statistik
",Modulplaner_WING!$G$12="Einführung in die Volkswirtschaftslehre
",Modulplaner_WING!$G$12="Grundlagen der Informatik
"),10,9)))))))</f>
        <v>0</v>
      </c>
      <c r="F93" s="25">
        <f>IF(ISBLANK(Modulplaner_WING!$G$13),0,MIN(Modulplaner_WING!$H$13,IF(OR(Modulplaner_WING!$G$13="Elektrotechnik
",Modulplaner_WING!$G$13="Technische Mechanik
",Modulplaner_WING!$G$13="Weiterführende ingenieurwissenschaftliche Grundlagen
",Modulplaner_WING!$G$13="Werkstoffkunde
"),3,IF(Modulplaner_WING!$G$13="Einführung in die Programmierung
",5,IF(OR(Modulplaner_WING!$G$13="Grundlagen BWL I
",Modulplaner_WING!$G$13="Mathematik I
",Modulplaner_WING!$G$13="Mathematik II
",Modulplaner_WING!$G$13="Mathematik III
"),7,IF(Modulplaner_WING!$G$13="Grundlagen BWL II
",8,IF(OR(Modulplaner_WING!$G$13="Einführung in die Statistik
",Modulplaner_WING!$G$13="Einführung in die Volkswirtschaftslehre
",Modulplaner_WING!$G$13="Grundlagen der Informatik
"),10,9)))))))</f>
        <v>0</v>
      </c>
      <c r="G93" s="25">
        <f>IF(ISBLANK(Modulplaner_WING!$G$14),0,MIN(Modulplaner_WING!$H$14,IF(OR(Modulplaner_WING!$G$14="Elektrotechnik
",Modulplaner_WING!$G$14="Technische Mechanik
",Modulplaner_WING!$G$14="Weiterführende ingenieurwissenschaftliche Grundlagen
",Modulplaner_WING!$G$14="Werkstoffkunde
"),3,IF(Modulplaner_WING!$G$14="Einführung in die Programmierung
",5,IF(OR(Modulplaner_WING!$G$14="Grundlagen BWL I
",Modulplaner_WING!$G$14="Mathematik I
",Modulplaner_WING!$G$14="Mathematik II
",Modulplaner_WING!$G$14="Mathematik III
"),7,IF(Modulplaner_WING!$G$14="Grundlagen BWL II
",8,IF(OR(Modulplaner_WING!$G$14="Einführung in die Statistik
",Modulplaner_WING!$G$14="Einführung in die Volkswirtschaftslehre
",Modulplaner_WING!$G$14="Grundlagen der Informatik
"),10,9)))))))</f>
        <v>0</v>
      </c>
      <c r="H93" s="25">
        <f>IF(ISBLANK(Modulplaner_WING!$G$15),0,MIN(Modulplaner_WING!$H$15,IF(OR(Modulplaner_WING!$G$15="Elektrotechnik
",Modulplaner_WING!$G$15="Technische Mechanik
",Modulplaner_WING!$G$15="Weiterführende ingenieurwissenschaftliche Grundlagen
",Modulplaner_WING!$G$15="Werkstoffkunde
"),3,IF(Modulplaner_WING!$G$15="Einführung in die Programmierung
",5,IF(OR(Modulplaner_WING!$G$15="Grundlagen BWL I
",Modulplaner_WING!$G$15="Mathematik I
",Modulplaner_WING!$G$15="Mathematik II
",Modulplaner_WING!$G$15="Mathematik III
"),7,IF(Modulplaner_WING!$G$15="Grundlagen BWL II
",8,IF(OR(Modulplaner_WING!$G$15="Einführung in die Statistik
",Modulplaner_WING!$G$15="Einführung in die Volkswirtschaftslehre
",Modulplaner_WING!$G$15="Grundlagen der Informatik
"),10,9)))))))</f>
        <v>0</v>
      </c>
      <c r="I93" s="25">
        <f>IF(ISBLANK(Modulplaner_WING!$G$16),0,MIN(Modulplaner_WING!$H$16,IF(OR(Modulplaner_WING!$G$16="Elektrotechnik
",Modulplaner_WING!$G$16="Technische Mechanik
",Modulplaner_WING!$G$16="Weiterführende ingenieurwissenschaftliche Grundlagen
",Modulplaner_WING!$G$16="Werkstoffkunde
"),3,IF(Modulplaner_WING!$G$16="Einführung in die Programmierung
",5,IF(OR(Modulplaner_WING!$G$16="Grundlagen BWL I
",Modulplaner_WING!$G$16="Mathematik I
",Modulplaner_WING!$G$16="Mathematik II
",Modulplaner_WING!$G$16="Mathematik III
"),7,IF(Modulplaner_WING!$G$16="Grundlagen BWL II
",8,IF(OR(Modulplaner_WING!$G$16="Einführung in die Statistik
",Modulplaner_WING!$G$16="Einführung in die Volkswirtschaftslehre
",Modulplaner_WING!$G$16="Grundlagen der Informatik
"),10,9)))))))</f>
        <v>0</v>
      </c>
      <c r="J93" s="25">
        <f>IF(ISBLANK(Modulplaner_WING!$G$17),0,MIN(Modulplaner_WING!$H$17,IF(OR(Modulplaner_WING!$G$17="Elektrotechnik
",Modulplaner_WING!$G$17="Technische Mechanik
",Modulplaner_WING!$G$17="Weiterführende ingenieurwissenschaftliche Grundlagen
",Modulplaner_WING!$G$17="Werkstoffkunde
"),3,IF(Modulplaner_WING!$G$17="Einführung in die Programmierung
",5,IF(OR(Modulplaner_WING!$G$17="Grundlagen BWL I
",Modulplaner_WING!$G$17="Mathematik I
",Modulplaner_WING!$G$17="Mathematik II
",Modulplaner_WING!$G$17="Mathematik III
"),7,IF(Modulplaner_WING!$G$17="Grundlagen BWL II
",8,IF(OR(Modulplaner_WING!$G$17="Einführung in die Statistik
",Modulplaner_WING!$G$17="Einführung in die Volkswirtschaftslehre
",Modulplaner_WING!$G$17="Grundlagen der Informatik
"),10,9)))))))</f>
        <v>0</v>
      </c>
      <c r="K93" s="25">
        <f>IF(ISBLANK(Modulplaner_WING!$G$18),0,3)</f>
        <v>0</v>
      </c>
      <c r="L93" s="25">
        <f>IF(ISBLANK(Modulplaner_WING!$G$19),0,10)</f>
        <v>0</v>
      </c>
      <c r="M93" s="25">
        <f>IF(ISBLANK(Modulplaner_WING!$G$20),0,12)</f>
        <v>0</v>
      </c>
      <c r="N93">
        <f t="shared" si="3"/>
        <v>30</v>
      </c>
    </row>
    <row r="94" spans="1:14" x14ac:dyDescent="0.3">
      <c r="A94" s="22" t="s">
        <v>33</v>
      </c>
      <c r="B94" s="25">
        <f>IF(ISBLANK(Modulplaner_WING!$I$9),0,MIN(Modulplaner_WING!$J$9,IF(OR(Modulplaner_WING!$I$9="Elektrotechnik
",Modulplaner_WING!$I$9="Technische Mechanik
",Modulplaner_WING!$I$9="Weiterführende ingenieurwissenschaftliche Grundlagen
",Modulplaner_WING!$I$9="Werkstoffkunde
"),3,IF(Modulplaner_WING!$I$9="Einführung in die Programmierung
",5,IF(OR(Modulplaner_WING!$I$9="Grundlagen BWL I
",Modulplaner_WING!$I$9="Mathematik I
",Modulplaner_WING!$I$9="Mathematik II
",Modulplaner_WING!$I$9="Mathematik III
"),7,IF(Modulplaner_WING!$I$9="Grundlagen BWL II
",8,IF(OR(Modulplaner_WING!$I$9="Einführung in die Statistik
",Modulplaner_WING!$I$9="Einführung in die Volkswirtschaftslehre
",Modulplaner_WING!$I$9="Grundlagen der Informatik
"),10,9)))))))</f>
        <v>0</v>
      </c>
      <c r="C94" s="25">
        <f>IF(ISBLANK(Modulplaner_WING!$I$10),0,MIN(Modulplaner_WING!$J$10,IF(OR(Modulplaner_WING!$I$10="Elektrotechnik
",Modulplaner_WING!$I$10="Technische Mechanik
",Modulplaner_WING!$I$10="Weiterführende ingenieurwissenschaftliche Grundlagen
",Modulplaner_WING!$I$10="Werkstoffkunde
"),3,IF(Modulplaner_WING!$I$10="Einführung in die Programmierung
",5,IF(OR(Modulplaner_WING!$I$10="Grundlagen BWL I
",Modulplaner_WING!$I$10="Mathematik I
",Modulplaner_WING!$I$10="Mathematik II
",Modulplaner_WING!$I$10="Mathematik III
"),7,IF(Modulplaner_WING!$I$10="Grundlagen BWL II
",8,IF(OR(Modulplaner_WING!$I$10="Einführung in die Statistik
",Modulplaner_WING!$I$10="Einführung in die Volkswirtschaftslehre
",Modulplaner_WING!$I$10="Grundlagen der Informatik
"),10,9)))))))</f>
        <v>0</v>
      </c>
      <c r="D94" s="25">
        <f>IF(ISBLANK(Modulplaner_WING!$I$11),0,MIN(Modulplaner_WING!$J$11,IF(OR(Modulplaner_WING!$I$11="Elektrotechnik
",Modulplaner_WING!$I$11="Technische Mechanik
",Modulplaner_WING!$I$11="Weiterführende ingenieurwissenschaftliche Grundlagen
",Modulplaner_WING!$I$11="Werkstoffkunde
"),3,IF(Modulplaner_WING!$I$11="Einführung in die Programmierung
",5,IF(OR(Modulplaner_WING!$I$11="Grundlagen BWL I
",Modulplaner_WING!$I$11="Mathematik I
",Modulplaner_WING!$I$11="Mathematik II
",Modulplaner_WING!$I$11="Mathematik III
"),7,IF(Modulplaner_WING!$I$11="Grundlagen BWL II
",8,IF(OR(Modulplaner_WING!$I$11="Einführung in die Statistik
",Modulplaner_WING!$I$11="Einführung in die Volkswirtschaftslehre
",Modulplaner_WING!$I$11="Grundlagen der Informatik
"),10,9)))))))</f>
        <v>0</v>
      </c>
      <c r="E94" s="25">
        <f>IF(ISBLANK(Modulplaner_WING!$I$12),0,MIN(Modulplaner_WING!$J$12,IF(OR(Modulplaner_WING!$I$12="Elektrotechnik
",Modulplaner_WING!$I$12="Technische Mechanik
",Modulplaner_WING!$I$12="Weiterführende ingenieurwissenschaftliche Grundlagen
",Modulplaner_WING!$I$12="Werkstoffkunde
"),3,IF(Modulplaner_WING!$I$12="Einführung in die Programmierung
",5,IF(OR(Modulplaner_WING!$I$12="Grundlagen BWL I
",Modulplaner_WING!$I$12="Mathematik I
",Modulplaner_WING!$I$12="Mathematik II
",Modulplaner_WING!$I$12="Mathematik III
"),7,IF(Modulplaner_WING!$I$12="Grundlagen BWL II
",8,IF(OR(Modulplaner_WING!$I$12="Einführung in die Statistik
",Modulplaner_WING!$I$12="Einführung in die Volkswirtschaftslehre
",Modulplaner_WING!$I$12="Grundlagen der Informatik
"),10,9)))))))</f>
        <v>0</v>
      </c>
      <c r="F94" s="25">
        <f>IF(ISBLANK(Modulplaner_WING!$I$13),0,MIN(Modulplaner_WING!$J$13,IF(OR(Modulplaner_WING!$I$13="Elektrotechnik
",Modulplaner_WING!$I$13="Technische Mechanik
",Modulplaner_WING!$I$13="Weiterführende ingenieurwissenschaftliche Grundlagen
",Modulplaner_WING!$I$13="Werkstoffkunde
"),3,IF(Modulplaner_WING!$I$13="Einführung in die Programmierung
",5,IF(OR(Modulplaner_WING!$I$13="Grundlagen BWL I
",Modulplaner_WING!$I$13="Mathematik I
",Modulplaner_WING!$I$13="Mathematik II
",Modulplaner_WING!$I$13="Mathematik III
"),7,IF(Modulplaner_WING!$I$13="Grundlagen BWL II
",8,IF(OR(Modulplaner_WING!$I$13="Einführung in die Statistik
",Modulplaner_WING!$I$13="Einführung in die Volkswirtschaftslehre
",Modulplaner_WING!$I$13="Grundlagen der Informatik
"),10,9)))))))</f>
        <v>0</v>
      </c>
      <c r="G94" s="25">
        <f>IF(ISBLANK(Modulplaner_WING!$I$14),0,MIN(Modulplaner_WING!$J$14,IF(OR(Modulplaner_WING!$I$14="Elektrotechnik
",Modulplaner_WING!$I$14="Technische Mechanik
",Modulplaner_WING!$I$14="Weiterführende ingenieurwissenschaftliche Grundlagen
",Modulplaner_WING!$I$14="Werkstoffkunde
"),3,IF(Modulplaner_WING!$I$14="Einführung in die Programmierung
",5,IF(OR(Modulplaner_WING!$I$14="Grundlagen BWL I
",Modulplaner_WING!$I$14="Mathematik I
",Modulplaner_WING!$I$14="Mathematik II
",Modulplaner_WING!$I$14="Mathematik III
"),7,IF(Modulplaner_WING!$I$14="Grundlagen BWL II
",8,IF(OR(Modulplaner_WING!$I$14="Einführung in die Statistik
",Modulplaner_WING!$I$14="Einführung in die Volkswirtschaftslehre
",Modulplaner_WING!$I$14="Grundlagen der Informatik
"),10,9)))))))</f>
        <v>0</v>
      </c>
      <c r="H94" s="22">
        <f>IF(ISBLANK(Modulplaner_WING!$I$15),0,MIN(Modulplaner_WING!$J$15,IF(OR(Modulplaner_WING!$I$15="Elektrotechnik
",Modulplaner_WING!$I$15="Technische Mechanik
",Modulplaner_WING!$I$15="Weiterführende ingenieurwissenschaftliche Grundlagen
",Modulplaner_WING!$I$15="Werkstoffkunde
"),3,IF(Modulplaner_WING!$I$15="Einführung in die Programmierung
",5,IF(OR(Modulplaner_WING!$I$15="Grundlagen BWL I
",Modulplaner_WING!$I$15="Mathematik I
",Modulplaner_WING!$I$15="Mathematik II
",Modulplaner_WING!$I$15="Mathematik III
"),7,IF(Modulplaner_WING!$I$15="Grundlagen BWL II
",8,IF(OR(Modulplaner_WING!$I$15="Einführung in die Statistik
",Modulplaner_WING!$I$15="Einführung in die Volkswirtschaftslehre
",Modulplaner_WING!$I$15="Grundlagen der Informatik
"),10,9)))))))</f>
        <v>0</v>
      </c>
      <c r="I94" s="22">
        <f>IF(ISBLANK(Modulplaner_WING!$I$16),0,MIN(Modulplaner_WING!$J$16,IF(OR(Modulplaner_WING!$I$16="Elektrotechnik
",Modulplaner_WING!$I$16="Technische Mechanik
",Modulplaner_WING!$I$16="Weiterführende ingenieurwissenschaftliche Grundlagen
",Modulplaner_WING!$I$16="Werkstoffkunde
"),3,IF(Modulplaner_WING!$I$16="Einführung in die Programmierung
",5,IF(OR(Modulplaner_WING!$I$16="Grundlagen BWL I
",Modulplaner_WING!$I$16="Mathematik I
",Modulplaner_WING!$I$16="Mathematik II
",Modulplaner_WING!$I$16="Mathematik III
"),7,IF(Modulplaner_WING!$I$16="Grundlagen BWL II
",8,IF(OR(Modulplaner_WING!$I$16="Einführung in die Statistik
",Modulplaner_WING!$I$16="Einführung in die Volkswirtschaftslehre
",Modulplaner_WING!$I$16="Grundlagen der Informatik
"),10,9)))))))</f>
        <v>0</v>
      </c>
      <c r="J94" s="22">
        <f>IF(ISBLANK(Modulplaner_WING!$I$17),0,MIN(Modulplaner_WING!$J$17,IF(OR(Modulplaner_WING!$I$17="Elektrotechnik
",Modulplaner_WING!$I$17="Technische Mechanik
",Modulplaner_WING!$I$17="Weiterführende ingenieurwissenschaftliche Grundlagen
",Modulplaner_WING!$I$17="Werkstoffkunde
"),3,IF(Modulplaner_WING!$I$17="Einführung in die Programmierung
",5,IF(OR(Modulplaner_WING!$I$17="Grundlagen BWL I
",Modulplaner_WING!$I$17="Mathematik I
",Modulplaner_WING!$I$17="Mathematik II
",Modulplaner_WING!$I$17="Mathematik III
"),7,IF(Modulplaner_WING!$I$17="Grundlagen BWL II
",8,IF(OR(Modulplaner_WING!$I$17="Einführung in die Statistik
",Modulplaner_WING!$I$17="Einführung in die Volkswirtschaftslehre
",Modulplaner_WING!$I$17="Grundlagen der Informatik
"),10,9)))))))</f>
        <v>0</v>
      </c>
      <c r="K94" s="25">
        <f>IF(ISBLANK(Modulplaner_WING!$I$18),0,3)</f>
        <v>0</v>
      </c>
      <c r="L94" s="25">
        <f>IF(ISBLANK(Modulplaner_WING!$I$19),0,10)</f>
        <v>0</v>
      </c>
      <c r="M94" s="25">
        <f>IF(ISBLANK(Modulplaner_WING!$I$20),0,12)</f>
        <v>0</v>
      </c>
      <c r="N94">
        <f t="shared" si="3"/>
        <v>30</v>
      </c>
    </row>
    <row r="95" spans="1:14" x14ac:dyDescent="0.3">
      <c r="A95" s="22" t="s">
        <v>34</v>
      </c>
      <c r="B95" s="25">
        <f>IF(ISBLANK(Modulplaner_WING!$K$9),0,MIN(Modulplaner_WING!$L$9,IF(OR(Modulplaner_WING!$K$9="Elektrotechnik
",Modulplaner_WING!$K$9="Technische Mechanik
",Modulplaner_WING!$K$9="Weiterführende ingenieurwissenschaftliche Grundlagen
",Modulplaner_WING!$K$9="Werkstoffkunde
"),3,IF(Modulplaner_WING!$K$9="Einführung in die Programmierung
",5,IF(OR(Modulplaner_WING!$K$9="Grundlagen BWL I
",Modulplaner_WING!$K$9="Mathematik I
",Modulplaner_WING!$K$9="Mathematik II
",Modulplaner_WING!$K$9="Mathematik III
"),7,IF(Modulplaner_WING!$K$9="Grundlagen BWL II
",8,IF(OR(Modulplaner_WING!$K$9="Einführung in die Statistik
",Modulplaner_WING!$K$9="Einführung in die Volkswirtschaftslehre
",Modulplaner_WING!$K$9="Grundlagen der Informatik
"),10,9)))))))</f>
        <v>0</v>
      </c>
      <c r="C95" s="25">
        <f>IF(ISBLANK(Modulplaner_WING!$K$10),0,MIN(Modulplaner_WING!$L$10,IF(OR(Modulplaner_WING!$K$10="Elektrotechnik
",Modulplaner_WING!$K$10="Technische Mechanik
",Modulplaner_WING!$K$10="Weiterführende ingenieurwissenschaftliche Grundlagen
",Modulplaner_WING!$K$10="Werkstoffkunde
"),3,IF(Modulplaner_WING!$K$10="Einführung in die Programmierung
",5,IF(OR(Modulplaner_WING!$K$10="Grundlagen BWL I
",Modulplaner_WING!$K$10="Mathematik I
",Modulplaner_WING!$K$10="Mathematik II
",Modulplaner_WING!$K$10="Mathematik III
"),7,IF(Modulplaner_WING!$K$10="Grundlagen BWL II
",8,IF(OR(Modulplaner_WING!$K$10="Einführung in die Statistik
",Modulplaner_WING!$K$10="Einführung in die Volkswirtschaftslehre
",Modulplaner_WING!$K$10="Grundlagen der Informatik
"),10,9)))))))</f>
        <v>0</v>
      </c>
      <c r="D95" s="25">
        <f>IF(ISBLANK(Modulplaner_WING!$K$11),0,MIN(Modulplaner_WING!$L$11,IF(OR(Modulplaner_WING!$K$11="Elektrotechnik
",Modulplaner_WING!$K$11="Technische Mechanik
",Modulplaner_WING!$K$11="Weiterführende ingenieurwissenschaftliche Grundlagen
",Modulplaner_WING!$K$11="Werkstoffkunde
"),3,IF(Modulplaner_WING!$K$11="Einführung in die Programmierung
",5,IF(OR(Modulplaner_WING!$K$11="Grundlagen BWL I
",Modulplaner_WING!$K$11="Mathematik I
",Modulplaner_WING!$K$11="Mathematik II
",Modulplaner_WING!$K$11="Mathematik III
"),7,IF(Modulplaner_WING!$K$11="Grundlagen BWL II
",8,IF(OR(Modulplaner_WING!$K$11="Einführung in die Statistik
",Modulplaner_WING!$K$11="Einführung in die Volkswirtschaftslehre
",Modulplaner_WING!$K$11="Grundlagen der Informatik
"),10,9)))))))</f>
        <v>0</v>
      </c>
      <c r="E95" s="25">
        <f>IF(ISBLANK(Modulplaner_WING!$K$12),0,MIN(Modulplaner_WING!$L$12,IF(OR(Modulplaner_WING!$K$12="Elektrotechnik
",Modulplaner_WING!$K$12="Technische Mechanik
",Modulplaner_WING!$K$12="Weiterführende ingenieurwissenschaftliche Grundlagen
",Modulplaner_WING!$K$12="Werkstoffkunde
"),3,IF(Modulplaner_WING!$K$12="Einführung in die Programmierung
",5,IF(OR(Modulplaner_WING!$K$12="Grundlagen BWL I
",Modulplaner_WING!$K$12="Mathematik I
",Modulplaner_WING!$K$12="Mathematik II
",Modulplaner_WING!$K$12="Mathematik III
"),7,IF(Modulplaner_WING!$K$12="Grundlagen BWL II
",8,IF(OR(Modulplaner_WING!$K$12="Einführung in die Statistik
",Modulplaner_WING!$K$12="Einführung in die Volkswirtschaftslehre
",Modulplaner_WING!$K$12="Grundlagen der Informatik
"),10,9)))))))</f>
        <v>0</v>
      </c>
      <c r="F95" s="25">
        <f>IF(ISBLANK(Modulplaner_WING!$K$13),0,MIN(Modulplaner_WING!$L$13,IF(OR(Modulplaner_WING!$K$13="Elektrotechnik
",Modulplaner_WING!$K$13="Technische Mechanik
",Modulplaner_WING!$K$13="Weiterführende ingenieurwissenschaftliche Grundlagen
",Modulplaner_WING!$K$13="Werkstoffkunde
"),3,IF(Modulplaner_WING!$K$13="Einführung in die Programmierung
",5,IF(OR(Modulplaner_WING!$K$13="Grundlagen BWL I
",Modulplaner_WING!$K$13="Mathematik I
",Modulplaner_WING!$K$13="Mathematik II
",Modulplaner_WING!$K$13="Mathematik III
"),7,IF(Modulplaner_WING!$K$13="Grundlagen BWL II
",8,IF(OR(Modulplaner_WING!$K$13="Einführung in die Statistik
",Modulplaner_WING!$K$13="Einführung in die Volkswirtschaftslehre
",Modulplaner_WING!$K$13="Grundlagen der Informatik
"),10,9)))))))</f>
        <v>0</v>
      </c>
      <c r="G95" s="25">
        <f>IF(ISBLANK(Modulplaner_WING!$K$14),0,MIN(Modulplaner_WING!$L$14,IF(OR(Modulplaner_WING!$K$14="Elektrotechnik
",Modulplaner_WING!$K$14="Technische Mechanik
",Modulplaner_WING!$K$14="Weiterführende ingenieurwissenschaftliche Grundlagen
",Modulplaner_WING!$K$14="Werkstoffkunde
"),3,IF(Modulplaner_WING!$K$14="Einführung in die Programmierung
",5,IF(OR(Modulplaner_WING!$K$14="Grundlagen BWL I
",Modulplaner_WING!$K$14="Mathematik I
",Modulplaner_WING!$K$14="Mathematik II
",Modulplaner_WING!$K$14="Mathematik III
"),7,IF(Modulplaner_WING!$K$14="Grundlagen BWL II
",8,IF(OR(Modulplaner_WING!$K$14="Einführung in die Statistik
",Modulplaner_WING!$K$14="Einführung in die Volkswirtschaftslehre
",Modulplaner_WING!$K$14="Grundlagen der Informatik
"),10,9)))))))</f>
        <v>0</v>
      </c>
      <c r="H95" s="25">
        <f>IF(ISBLANK(Modulplaner_WING!$K$15),0,MIN(Modulplaner_WING!$L$15,IF(OR(Modulplaner_WING!$K$15="Elektrotechnik
",Modulplaner_WING!$K$15="Technische Mechanik
",Modulplaner_WING!$K$15="Weiterführende ingenieurwissenschaftliche Grundlagen
",Modulplaner_WING!$K$15="Werkstoffkunde
"),3,IF(Modulplaner_WING!$K$15="Einführung in die Programmierung
",5,IF(OR(Modulplaner_WING!$K$15="Grundlagen BWL I
",Modulplaner_WING!$K$15="Mathematik I
",Modulplaner_WING!$K$15="Mathematik II
",Modulplaner_WING!$K$15="Mathematik III
"),7,IF(Modulplaner_WING!$K$15="Grundlagen BWL II
",8,IF(OR(Modulplaner_WING!$K$15="Einführung in die Statistik
",Modulplaner_WING!$K$15="Einführung in die Volkswirtschaftslehre
",Modulplaner_WING!$K$15="Grundlagen der Informatik
"),10,9)))))))</f>
        <v>0</v>
      </c>
      <c r="I95" s="25">
        <f>IF(ISBLANK(Modulplaner_WING!$K$16),0,MIN(Modulplaner_WING!$L$16,IF(OR(Modulplaner_WING!$K$16="Elektrotechnik
",Modulplaner_WING!$K$16="Technische Mechanik
",Modulplaner_WING!$K$16="Weiterführende ingenieurwissenschaftliche Grundlagen
",Modulplaner_WING!$K$16="Werkstoffkunde
"),3,IF(Modulplaner_WING!$K$16="Einführung in die Programmierung
",5,IF(OR(Modulplaner_WING!$K$16="Grundlagen BWL I
",Modulplaner_WING!$K$16="Mathematik I
",Modulplaner_WING!$K$16="Mathematik II
",Modulplaner_WING!$K$16="Mathematik III
"),7,IF(Modulplaner_WING!$K$16="Grundlagen BWL II
",8,IF(OR(Modulplaner_WING!$K$16="Einführung in die Statistik
",Modulplaner_WING!$K$16="Einführung in die Volkswirtschaftslehre
",Modulplaner_WING!$K$16="Grundlagen der Informatik
"),10,9)))))))</f>
        <v>0</v>
      </c>
      <c r="J95" s="25">
        <f>IF(ISBLANK(Modulplaner_WING!$K$17),0,MIN(Modulplaner_WING!$L$17,IF(OR(Modulplaner_WING!$K$17="Elektrotechnik
",Modulplaner_WING!$K$17="Technische Mechanik
",Modulplaner_WING!$K$17="Weiterführende ingenieurwissenschaftliche Grundlagen
",Modulplaner_WING!$K$17="Werkstoffkunde
"),3,IF(Modulplaner_WING!$K$17="Einführung in die Programmierung
",5,IF(OR(Modulplaner_WING!$K$17="Grundlagen BWL I
",Modulplaner_WING!$K$17="Mathematik I
",Modulplaner_WING!$K$17="Mathematik II
",Modulplaner_WING!$K$17="Mathematik III
"),7,IF(Modulplaner_WING!$K$17="Grundlagen BWL II
",8,IF(OR(Modulplaner_WING!$K$17="Einführung in die Statistik
",Modulplaner_WING!$K$17="Einführung in die Volkswirtschaftslehre
",Modulplaner_WING!$K$17="Grundlagen der Informatik
"),10,9)))))))</f>
        <v>0</v>
      </c>
      <c r="K95" s="25">
        <f>IF(ISBLANK(Modulplaner_WING!$K$18),0,3)</f>
        <v>0</v>
      </c>
      <c r="L95" s="25">
        <f>IF(ISBLANK(Modulplaner_WING!$K$19),0,10)</f>
        <v>0</v>
      </c>
      <c r="M95" s="25">
        <f>IF(ISBLANK(Modulplaner_WING!$K$20),0,12)</f>
        <v>0</v>
      </c>
      <c r="N95">
        <f t="shared" si="3"/>
        <v>30</v>
      </c>
    </row>
    <row r="96" spans="1:14" x14ac:dyDescent="0.3">
      <c r="A96" s="22" t="s">
        <v>35</v>
      </c>
      <c r="B96" s="25">
        <f>IF(ISBLANK(Modulplaner_WING!$M$9),0,MIN(Modulplaner_WING!$N$9,IF(OR(Modulplaner_WING!$M$9="Elektrotechnik
",Modulplaner_WING!$M$9="Technische Mechanik
",Modulplaner_WING!$M$9="Weiterführende ingenieurwissenschaftliche Grundlagen
",Modulplaner_WING!$M$9="Werkstoffkunde
"),3,IF(Modulplaner_WING!$M$9="Einführung in die Programmierung
",5,IF(OR(Modulplaner_WING!$M$9="Grundlagen BWL I
",Modulplaner_WING!$M$9="Mathematik I
",Modulplaner_WING!$M$9="Mathematik II
",Modulplaner_WING!$M$9="Mathematik III
"),7,IF(Modulplaner_WING!$M$9="Grundlagen BWL II
",8,IF(OR(Modulplaner_WING!$M$9="Einführung in die Statistik
",Modulplaner_WING!$M$9="Einführung in die Volkswirtschaftslehre
",Modulplaner_WING!$M$9="Grundlagen der Informatik
"),10,9)))))))</f>
        <v>0</v>
      </c>
      <c r="C96" s="25">
        <f>IF(ISBLANK(Modulplaner_WING!$M$10),0,MIN(Modulplaner_WING!$N$10,IF(OR(Modulplaner_WING!$M$10="Elektrotechnik
",Modulplaner_WING!$M$10="Technische Mechanik
",Modulplaner_WING!$M$10="Weiterführende ingenieurwissenschaftliche Grundlagen
",Modulplaner_WING!$M$10="Werkstoffkunde
"),3,IF(Modulplaner_WING!$M$10="Einführung in die Programmierung
",5,IF(OR(Modulplaner_WING!$M$10="Grundlagen BWL I
",Modulplaner_WING!$M$10="Mathematik I
",Modulplaner_WING!$M$10="Mathematik II
",Modulplaner_WING!$M$10="Mathematik III
"),7,IF(Modulplaner_WING!$M$10="Grundlagen BWL II
",8,IF(OR(Modulplaner_WING!$M$10="Einführung in die Statistik
",Modulplaner_WING!$M$10="Einführung in die Volkswirtschaftslehre
",Modulplaner_WING!$M$10="Grundlagen der Informatik
"),10,9)))))))</f>
        <v>0</v>
      </c>
      <c r="D96" s="25">
        <f>IF(ISBLANK(Modulplaner_WING!$M$11),0,MIN(Modulplaner_WING!$N$11,IF(OR(Modulplaner_WING!$M$11="Elektrotechnik
",Modulplaner_WING!$M$11="Technische Mechanik
",Modulplaner_WING!$M$11="Weiterführende ingenieurwissenschaftliche Grundlagen
",Modulplaner_WING!$M$11="Werkstoffkunde
"),3,IF(Modulplaner_WING!$M$11="Einführung in die Programmierung
",5,IF(OR(Modulplaner_WING!$M$11="Grundlagen BWL I
",Modulplaner_WING!$M$11="Mathematik I
",Modulplaner_WING!$M$11="Mathematik II
",Modulplaner_WING!$M$11="Mathematik III
"),7,IF(Modulplaner_WING!$M$11="Grundlagen BWL II
",8,IF(OR(Modulplaner_WING!$M$11="Einführung in die Statistik
",Modulplaner_WING!$M$11="Einführung in die Volkswirtschaftslehre
",Modulplaner_WING!$M$11="Grundlagen der Informatik
"),10,9)))))))</f>
        <v>0</v>
      </c>
      <c r="E96" s="25">
        <f>IF(ISBLANK(Modulplaner_WING!$M$12),0,MIN(Modulplaner_WING!$N$12,IF(OR(Modulplaner_WING!$M$12="Elektrotechnik
",Modulplaner_WING!$M$12="Technische Mechanik
",Modulplaner_WING!$M$12="Weiterführende ingenieurwissenschaftliche Grundlagen
",Modulplaner_WING!$M$12="Werkstoffkunde
"),3,IF(Modulplaner_WING!$M$12="Einführung in die Programmierung
",5,IF(OR(Modulplaner_WING!$M$12="Grundlagen BWL I
",Modulplaner_WING!$M$12="Mathematik I
",Modulplaner_WING!$M$12="Mathematik II
",Modulplaner_WING!$M$12="Mathematik III
"),7,IF(Modulplaner_WING!$M$12="Grundlagen BWL II
",8,IF(OR(Modulplaner_WING!$M$12="Einführung in die Statistik
",Modulplaner_WING!$M$12="Einführung in die Volkswirtschaftslehre
",Modulplaner_WING!$M$12="Grundlagen der Informatik
"),10,9)))))))</f>
        <v>0</v>
      </c>
      <c r="F96" s="25">
        <f>IF(ISBLANK(Modulplaner_WING!$M$13),0,MIN(Modulplaner_WING!$N$13,IF(OR(Modulplaner_WING!$M$13="Elektrotechnik
",Modulplaner_WING!$M$13="Technische Mechanik
",Modulplaner_WING!$M$13="Weiterführende ingenieurwissenschaftliche Grundlagen
",Modulplaner_WING!$M$13="Werkstoffkunde
"),3,IF(Modulplaner_WING!$M$13="Einführung in die Programmierung
",5,IF(OR(Modulplaner_WING!$M$13="Grundlagen BWL I
",Modulplaner_WING!$M$13="Mathematik I
",Modulplaner_WING!$M$13="Mathematik II
",Modulplaner_WING!$M$13="Mathematik III
"),7,IF(Modulplaner_WING!$M$13="Grundlagen BWL II
",8,IF(OR(Modulplaner_WING!$M$13="Einführung in die Statistik
",Modulplaner_WING!$M$13="Einführung in die Volkswirtschaftslehre
",Modulplaner_WING!$M$13="Grundlagen der Informatik
"),10,9)))))))</f>
        <v>0</v>
      </c>
      <c r="G96" s="25">
        <f>IF(ISBLANK(Modulplaner_WING!$M$14),0,MIN(Modulplaner_WING!$N$14,IF(OR(Modulplaner_WING!$M$14="Elektrotechnik
",Modulplaner_WING!$M$14="Technische Mechanik
",Modulplaner_WING!$M$14="Weiterführende ingenieurwissenschaftliche Grundlagen
",Modulplaner_WING!$M$14="Werkstoffkunde
"),3,IF(Modulplaner_WING!$M$14="Einführung in die Programmierung
",5,IF(OR(Modulplaner_WING!$M$14="Grundlagen BWL I
",Modulplaner_WING!$M$14="Mathematik I
",Modulplaner_WING!$M$14="Mathematik II
",Modulplaner_WING!$M$14="Mathematik III
"),7,IF(Modulplaner_WING!$M$14="Grundlagen BWL II
",8,IF(OR(Modulplaner_WING!$M$14="Einführung in die Statistik
",Modulplaner_WING!$M$14="Einführung in die Volkswirtschaftslehre
",Modulplaner_WING!$M$14="Grundlagen der Informatik
"),10,9)))))))</f>
        <v>0</v>
      </c>
      <c r="H96" s="25">
        <f>IF(ISBLANK(Modulplaner_WING!$M$15),0,MIN(Modulplaner_WING!$N$15,IF(OR(Modulplaner_WING!$M$15="Elektrotechnik
",Modulplaner_WING!$M$15="Technische Mechanik
",Modulplaner_WING!$M$15="Weiterführende ingenieurwissenschaftliche Grundlagen
",Modulplaner_WING!$M$15="Werkstoffkunde
"),3,IF(Modulplaner_WING!$M$15="Einführung in die Programmierung
",5,IF(OR(Modulplaner_WING!$M$15="Grundlagen BWL I
",Modulplaner_WING!$M$15="Mathematik I
",Modulplaner_WING!$M$15="Mathematik II
",Modulplaner_WING!$M$15="Mathematik III
"),7,IF(Modulplaner_WING!$M$15="Grundlagen BWL II
",8,IF(OR(Modulplaner_WING!$M$15="Einführung in die Statistik
",Modulplaner_WING!$M$15="Einführung in die Volkswirtschaftslehre
",Modulplaner_WING!$M$15="Grundlagen der Informatik
"),10,9)))))))</f>
        <v>0</v>
      </c>
      <c r="I96" s="25">
        <f>IF(ISBLANK(Modulplaner_WING!$M$16),0,MIN(Modulplaner_WING!$N$16,IF(OR(Modulplaner_WING!$M$16="Elektrotechnik
",Modulplaner_WING!$M$16="Technische Mechanik
",Modulplaner_WING!$M$16="Weiterführende ingenieurwissenschaftliche Grundlagen
",Modulplaner_WING!$M$16="Werkstoffkunde
"),3,IF(Modulplaner_WING!$M$16="Einführung in die Programmierung
",5,IF(OR(Modulplaner_WING!$M$16="Grundlagen BWL I
",Modulplaner_WING!$M$16="Mathematik I
",Modulplaner_WING!$M$16="Mathematik II
",Modulplaner_WING!$M$16="Mathematik III
"),7,IF(Modulplaner_WING!$M$16="Grundlagen BWL II
",8,IF(OR(Modulplaner_WING!$M$16="Einführung in die Statistik
",Modulplaner_WING!$M$16="Einführung in die Volkswirtschaftslehre
",Modulplaner_WING!$M$16="Grundlagen der Informatik
"),10,9)))))))</f>
        <v>0</v>
      </c>
      <c r="J96" s="25">
        <f>IF(ISBLANK(Modulplaner_WING!$M$17),0,MIN(Modulplaner_WING!$N$17,IF(OR(Modulplaner_WING!$M$17="Elektrotechnik
",Modulplaner_WING!$M$17="Technische Mechanik
",Modulplaner_WING!$M$17="Weiterführende ingenieurwissenschaftliche Grundlagen
",Modulplaner_WING!$M$17="Werkstoffkunde
"),3,IF(Modulplaner_WING!$M$17="Einführung in die Programmierung
",5,IF(OR(Modulplaner_WING!$M$17="Grundlagen BWL I
",Modulplaner_WING!$M$17="Mathematik I
",Modulplaner_WING!$M$17="Mathematik II
",Modulplaner_WING!$M$17="Mathematik III
"),7,IF(Modulplaner_WING!$M$17="Grundlagen BWL II
",8,IF(OR(Modulplaner_WING!$M$17="Einführung in die Statistik
",Modulplaner_WING!$M$17="Einführung in die Volkswirtschaftslehre
",Modulplaner_WING!$M$17="Grundlagen der Informatik
"),10,9)))))))</f>
        <v>0</v>
      </c>
      <c r="K96" s="25">
        <f>IF(ISBLANK(Modulplaner_WING!$M$18),0,3)</f>
        <v>0</v>
      </c>
      <c r="L96" s="25">
        <f>IF(ISBLANK(Modulplaner_WING!$M$19),0,10)</f>
        <v>0</v>
      </c>
      <c r="M96" s="25">
        <f>IF(ISBLANK(Modulplaner_WING!$M$20),0,12)</f>
        <v>0</v>
      </c>
      <c r="N96">
        <f t="shared" si="3"/>
        <v>30</v>
      </c>
    </row>
    <row r="97" spans="1:19" x14ac:dyDescent="0.3">
      <c r="A97" s="22" t="s">
        <v>36</v>
      </c>
      <c r="B97" s="25">
        <f>IF(ISBLANK(Modulplaner_WING!$O$9),0,MIN(Modulplaner_WING!$P$9,IF(OR(Modulplaner_WING!$O$9="Elektrotechnik
",Modulplaner_WING!$O$9="Technische Mechanik
",Modulplaner_WING!$O$9="Weiterführende ingenieurwissenschaftliche Grundlagen
",Modulplaner_WING!$O$9="Werkstoffkunde
"),3,IF(Modulplaner_WING!$O$9="Einführung in die Programmierung
",5,IF(OR(Modulplaner_WING!$O$9="Grundlagen BWL I
",Modulplaner_WING!$O$9="Mathematik I
",Modulplaner_WING!$O$9="Mathematik II
",Modulplaner_WING!$O$9="Mathematik III
"),7,IF(Modulplaner_WING!$O$9="Grundlagen BWL II
",8,IF(OR(Modulplaner_WING!$O$9="Einführung in die Statistik
",Modulplaner_WING!$O$9="Einführung in die Volkswirtschaftslehre
",Modulplaner_WING!$O$9="Grundlagen der Informatik
"),10,9)))))))</f>
        <v>0</v>
      </c>
      <c r="C97" s="25">
        <f>IF(ISBLANK(Modulplaner_WING!$O$10),0,MIN(Modulplaner_WING!$P$10,IF(OR(Modulplaner_WING!$O$10="Elektrotechnik
",Modulplaner_WING!$O$10="Technische Mechanik
",Modulplaner_WING!$O$10="Weiterführende ingenieurwissenschaftliche Grundlagen
",Modulplaner_WING!$O$10="Werkstoffkunde
"),3,IF(Modulplaner_WING!$O$10="Einführung in die Programmierung
",5,IF(OR(Modulplaner_WING!$O$10="Grundlagen BWL I
",Modulplaner_WING!$O$10="Mathematik I
",Modulplaner_WING!$O$10="Mathematik II
",Modulplaner_WING!$O$10="Mathematik III
"),7,IF(Modulplaner_WING!$O$10="Grundlagen BWL II
",8,IF(OR(Modulplaner_WING!$O$10="Einführung in die Statistik
",Modulplaner_WING!$O$10="Einführung in die Volkswirtschaftslehre
",Modulplaner_WING!$O$10="Grundlagen der Informatik
"),10,9)))))))</f>
        <v>0</v>
      </c>
      <c r="D97" s="25">
        <f>IF(ISBLANK(Modulplaner_WING!$O$11),0,MIN(Modulplaner_WING!$P$11,IF(OR(Modulplaner_WING!$O$11="Elektrotechnik
",Modulplaner_WING!$O$11="Technische Mechanik
",Modulplaner_WING!$O$11="Weiterführende ingenieurwissenschaftliche Grundlagen
",Modulplaner_WING!$O$11="Werkstoffkunde
"),3,IF(Modulplaner_WING!$O$11="Einführung in die Programmierung
",5,IF(OR(Modulplaner_WING!$O$11="Grundlagen BWL I
",Modulplaner_WING!$O$11="Mathematik I
",Modulplaner_WING!$O$11="Mathematik II
",Modulplaner_WING!$O$11="Mathematik III
"),7,IF(Modulplaner_WING!$O$11="Grundlagen BWL II
",8,IF(OR(Modulplaner_WING!$O$11="Einführung in die Statistik
",Modulplaner_WING!$O$11="Einführung in die Volkswirtschaftslehre
",Modulplaner_WING!$O$11="Grundlagen der Informatik
"),10,9)))))))</f>
        <v>0</v>
      </c>
      <c r="E97" s="25">
        <f>IF(ISBLANK(Modulplaner_WING!$O$12),0,MIN(Modulplaner_WING!$P$12,IF(OR(Modulplaner_WING!$O$12="Elektrotechnik
",Modulplaner_WING!$O$12="Technische Mechanik
",Modulplaner_WING!$O$12="Weiterführende ingenieurwissenschaftliche Grundlagen
",Modulplaner_WING!$O$12="Werkstoffkunde
"),3,IF(Modulplaner_WING!$O$12="Einführung in die Programmierung
",5,IF(OR(Modulplaner_WING!$O$12="Grundlagen BWL I
",Modulplaner_WING!$O$12="Mathematik I
",Modulplaner_WING!$O$12="Mathematik II
",Modulplaner_WING!$O$12="Mathematik III
"),7,IF(Modulplaner_WING!$O$12="Grundlagen BWL II
",8,IF(OR(Modulplaner_WING!$O$12="Einführung in die Statistik
",Modulplaner_WING!$O$12="Einführung in die Volkswirtschaftslehre
",Modulplaner_WING!$O$12="Grundlagen der Informatik
"),10,9)))))))</f>
        <v>0</v>
      </c>
      <c r="F97" s="25">
        <f>IF(ISBLANK(Modulplaner_WING!$O$13),0,MIN(Modulplaner_WING!$P$13,IF(OR(Modulplaner_WING!$O$13="Elektrotechnik
",Modulplaner_WING!$O$13="Technische Mechanik
",Modulplaner_WING!$O$13="Weiterführende ingenieurwissenschaftliche Grundlagen
",Modulplaner_WING!$O$13="Werkstoffkunde
"),3,IF(Modulplaner_WING!$O$13="Einführung in die Programmierung
",5,IF(OR(Modulplaner_WING!$O$13="Grundlagen BWL I
",Modulplaner_WING!$O$13="Mathematik I
",Modulplaner_WING!$O$13="Mathematik II
",Modulplaner_WING!$O$13="Mathematik III
"),7,IF(Modulplaner_WING!$O$13="Grundlagen BWL II
",8,IF(OR(Modulplaner_WING!$O$13="Einführung in die Statistik
",Modulplaner_WING!$O$13="Einführung in die Volkswirtschaftslehre
",Modulplaner_WING!$O$13="Grundlagen der Informatik
"),10,9)))))))</f>
        <v>0</v>
      </c>
      <c r="G97" s="25">
        <f>IF(ISBLANK(Modulplaner_WING!$O$14),0,MIN(Modulplaner_WING!$P$14,IF(OR(Modulplaner_WING!$O$14="Elektrotechnik
",Modulplaner_WING!$O$14="Technische Mechanik
",Modulplaner_WING!$O$14="Weiterführende ingenieurwissenschaftliche Grundlagen
",Modulplaner_WING!$O$14="Werkstoffkunde
"),3,IF(Modulplaner_WING!$O$14="Einführung in die Programmierung
",5,IF(OR(Modulplaner_WING!$O$14="Grundlagen BWL I
",Modulplaner_WING!$O$14="Mathematik I
",Modulplaner_WING!$O$14="Mathematik II
",Modulplaner_WING!$O$14="Mathematik III
"),7,IF(Modulplaner_WING!$O$14="Grundlagen BWL II
",8,IF(OR(Modulplaner_WING!$O$14="Einführung in die Statistik
",Modulplaner_WING!$O$14="Einführung in die Volkswirtschaftslehre
",Modulplaner_WING!$O$14="Grundlagen der Informatik
"),10,9)))))))</f>
        <v>0</v>
      </c>
      <c r="H97" s="25">
        <f>IF(ISBLANK(Modulplaner_WING!$O$15),0,MIN(Modulplaner_WING!$P$15,IF(OR(Modulplaner_WING!$O$15="Elektrotechnik
",Modulplaner_WING!$O$15="Technische Mechanik
",Modulplaner_WING!$O$15="Weiterführende ingenieurwissenschaftliche Grundlagen
",Modulplaner_WING!$O$15="Werkstoffkunde
"),3,IF(Modulplaner_WING!$O$15="Einführung in die Programmierung
",5,IF(OR(Modulplaner_WING!$O$15="Grundlagen BWL I
",Modulplaner_WING!$O$15="Mathematik I
",Modulplaner_WING!$O$15="Mathematik II
",Modulplaner_WING!$O$15="Mathematik III
"),7,IF(Modulplaner_WING!$O$15="Grundlagen BWL II
",8,IF(OR(Modulplaner_WING!$O$15="Einführung in die Statistik
",Modulplaner_WING!$O$15="Einführung in die Volkswirtschaftslehre
",Modulplaner_WING!$O$15="Grundlagen der Informatik
"),10,9)))))))</f>
        <v>0</v>
      </c>
      <c r="I97" s="25">
        <f>IF(ISBLANK(Modulplaner_WING!$O$16),0,MIN(Modulplaner_WING!$P$16,IF(OR(Modulplaner_WING!$O$16="Elektrotechnik
",Modulplaner_WING!$O$16="Technische Mechanik
",Modulplaner_WING!$O$16="Weiterführende ingenieurwissenschaftliche Grundlagen
",Modulplaner_WING!$O$16="Werkstoffkunde
"),3,IF(Modulplaner_WING!$O$16="Einführung in die Programmierung
",5,IF(OR(Modulplaner_WING!$O$16="Grundlagen BWL I
",Modulplaner_WING!$O$16="Mathematik I
",Modulplaner_WING!$O$16="Mathematik II
",Modulplaner_WING!$O$16="Mathematik III
"),7,IF(Modulplaner_WING!$O$16="Grundlagen BWL II
",8,IF(OR(Modulplaner_WING!$O$16="Einführung in die Statistik
",Modulplaner_WING!$O$16="Einführung in die Volkswirtschaftslehre
",Modulplaner_WING!$O$16="Grundlagen der Informatik
"),10,9)))))))</f>
        <v>0</v>
      </c>
      <c r="J97" s="25">
        <f>IF(ISBLANK(Modulplaner_WING!$O$17),0,MIN(Modulplaner_WING!$P$17,IF(OR(Modulplaner_WING!$O$17="Elektrotechnik
",Modulplaner_WING!$O$17="Technische Mechanik
",Modulplaner_WING!$O$17="Weiterführende ingenieurwissenschaftliche Grundlagen
",Modulplaner_WING!$O$17="Werkstoffkunde
"),3,IF(Modulplaner_WING!$O$17="Einführung in die Programmierung
",5,IF(OR(Modulplaner_WING!$O$17="Grundlagen BWL I
",Modulplaner_WING!$O$17="Mathematik I
",Modulplaner_WING!$O$17="Mathematik II
",Modulplaner_WING!$O$17="Mathematik III
"),7,IF(Modulplaner_WING!$O$17="Grundlagen BWL II
",8,IF(OR(Modulplaner_WING!$O$17="Einführung in die Statistik
",Modulplaner_WING!$O$17="Einführung in die Volkswirtschaftslehre
",Modulplaner_WING!$O$17="Grundlagen der Informatik
"),10,9)))))))</f>
        <v>0</v>
      </c>
      <c r="K97" s="25">
        <f>IF(ISBLANK(Modulplaner_WING!$O$18),0,3)</f>
        <v>0</v>
      </c>
      <c r="L97" s="25">
        <f>IF(ISBLANK(Modulplaner_WING!$O$19),0,10)</f>
        <v>0</v>
      </c>
      <c r="M97" s="25">
        <f>IF(ISBLANK(Modulplaner_WING!$O$20),0,12)</f>
        <v>0</v>
      </c>
      <c r="N97">
        <v>0</v>
      </c>
    </row>
    <row r="98" spans="1:19" x14ac:dyDescent="0.3">
      <c r="A98" s="22" t="s">
        <v>37</v>
      </c>
      <c r="B98" s="25">
        <f>IF(ISBLANK(Modulplaner_WING!$Q$9),0,MIN(Modulplaner_WING!$R$9,IF(OR(Modulplaner_WING!$Q$9="Elektrotechnik
",Modulplaner_WING!$Q$9="Technische Mechanik
",Modulplaner_WING!$Q$9="Weiterführende ingenieurwissenschaftliche Grundlagen
",Modulplaner_WING!$Q$9="Werkstoffkunde
"),3,IF(Modulplaner_WING!$Q$9="Einführung in die Programmierung
",5,IF(OR(Modulplaner_WING!$Q$9="Grundlagen BWL I
",Modulplaner_WING!$Q$9="Mathematik I
",Modulplaner_WING!$Q$9="Mathematik II
",Modulplaner_WING!$Q$9="Mathematik III
"),7,IF(Modulplaner_WING!$Q$9="Grundlagen BWL II
",8,IF(OR(Modulplaner_WING!$Q$9="Einführung in die Statistik
",Modulplaner_WING!$Q$9="Einführung in die Volkswirtschaftslehre
",Modulplaner_WING!$Q$9="Grundlagen der Informatik
"),10,9)))))))</f>
        <v>0</v>
      </c>
      <c r="C98" s="25">
        <f>IF(ISBLANK(Modulplaner_WING!$Q$10),0,MIN(Modulplaner_WING!$R$10,IF(OR(Modulplaner_WING!$Q$10="Elektrotechnik
",Modulplaner_WING!$Q$10="Technische Mechanik
",Modulplaner_WING!$Q$10="Weiterführende ingenieurwissenschaftliche Grundlagen
",Modulplaner_WING!$Q$10="Werkstoffkunde
"),3,IF(Modulplaner_WING!$Q$10="Einführung in die Programmierung
",5,IF(OR(Modulplaner_WING!$Q$10="Grundlagen BWL I
",Modulplaner_WING!$Q$10="Mathematik I
",Modulplaner_WING!$Q$10="Mathematik II
",Modulplaner_WING!$Q$10="Mathematik III
"),7,IF(Modulplaner_WING!$Q$10="Grundlagen BWL II
",8,IF(OR(Modulplaner_WING!$Q$10="Einführung in die Statistik
",Modulplaner_WING!$Q$10="Einführung in die Volkswirtschaftslehre
",Modulplaner_WING!$Q$10="Grundlagen der Informatik
"),10,9)))))))</f>
        <v>0</v>
      </c>
      <c r="D98" s="25">
        <f>IF(ISBLANK(Modulplaner_WING!$Q$11),0,MIN(Modulplaner_WING!$R$11,IF(OR(Modulplaner_WING!$Q$11="Elektrotechnik
",Modulplaner_WING!$Q$11="Technische Mechanik
",Modulplaner_WING!$Q$11="Weiterführende ingenieurwissenschaftliche Grundlagen
",Modulplaner_WING!$Q$11="Werkstoffkunde
"),3,IF(Modulplaner_WING!$Q$11="Einführung in die Programmierung
",5,IF(OR(Modulplaner_WING!$Q$11="Grundlagen BWL I
",Modulplaner_WING!$Q$11="Mathematik I
",Modulplaner_WING!$Q$11="Mathematik II
",Modulplaner_WING!$Q$11="Mathematik III
"),7,IF(Modulplaner_WING!$Q$11="Grundlagen BWL II
",8,IF(OR(Modulplaner_WING!$Q$11="Einführung in die Statistik
",Modulplaner_WING!$Q$11="Einführung in die Volkswirtschaftslehre
",Modulplaner_WING!$Q$11="Grundlagen der Informatik
"),10,9)))))))</f>
        <v>0</v>
      </c>
      <c r="E98" s="25">
        <f>IF(ISBLANK(Modulplaner_WING!$Q$12),0,MIN(Modulplaner_WING!$R$12,IF(OR(Modulplaner_WING!$Q$12="Elektrotechnik
",Modulplaner_WING!$Q$12="Technische Mechanik
",Modulplaner_WING!$Q$12="Weiterführende ingenieurwissenschaftliche Grundlagen
",Modulplaner_WING!$Q$12="Werkstoffkunde
"),3,IF(Modulplaner_WING!$Q$12="Einführung in die Programmierung
",5,IF(OR(Modulplaner_WING!$Q$12="Grundlagen BWL I
",Modulplaner_WING!$Q$12="Mathematik I
",Modulplaner_WING!$Q$12="Mathematik II
",Modulplaner_WING!$Q$12="Mathematik III
"),7,IF(Modulplaner_WING!$Q$12="Grundlagen BWL II
",8,IF(OR(Modulplaner_WING!$Q$12="Einführung in die Statistik
",Modulplaner_WING!$Q$12="Einführung in die Volkswirtschaftslehre
",Modulplaner_WING!$Q$12="Grundlagen der Informatik
"),10,9)))))))</f>
        <v>0</v>
      </c>
      <c r="F98" s="25">
        <f>IF(ISBLANK(Modulplaner_WING!$Q$13),0,MIN(Modulplaner_WING!$R$13,IF(OR(Modulplaner_WING!$Q$13="Elektrotechnik
",Modulplaner_WING!$Q$13="Technische Mechanik
",Modulplaner_WING!$Q$13="Weiterführende ingenieurwissenschaftliche Grundlagen
",Modulplaner_WING!$Q$13="Werkstoffkunde
"),3,IF(Modulplaner_WING!$Q$13="Einführung in die Programmierung
",5,IF(OR(Modulplaner_WING!$Q$13="Grundlagen BWL I
",Modulplaner_WING!$Q$13="Mathematik I
",Modulplaner_WING!$Q$13="Mathematik II
",Modulplaner_WING!$Q$13="Mathematik III
"),7,IF(Modulplaner_WING!$Q$13="Grundlagen BWL II
",8,IF(OR(Modulplaner_WING!$Q$13="Einführung in die Statistik
",Modulplaner_WING!$Q$13="Einführung in die Volkswirtschaftslehre
",Modulplaner_WING!$Q$13="Grundlagen der Informatik
"),10,9)))))))</f>
        <v>0</v>
      </c>
      <c r="G98" s="25">
        <f>IF(ISBLANK(Modulplaner_WING!$Q$14),0,MIN(Modulplaner_WING!$R$14,IF(OR(Modulplaner_WING!$Q$14="Elektrotechnik
",Modulplaner_WING!$Q$14="Technische Mechanik
",Modulplaner_WING!$Q$14="Weiterführende ingenieurwissenschaftliche Grundlagen
",Modulplaner_WING!$Q$14="Werkstoffkunde
"),3,IF(Modulplaner_WING!$Q$14="Einführung in die Programmierung
",5,IF(OR(Modulplaner_WING!$Q$14="Grundlagen BWL I
",Modulplaner_WING!$Q$14="Mathematik I
",Modulplaner_WING!$Q$14="Mathematik II
",Modulplaner_WING!$Q$14="Mathematik III
"),7,IF(Modulplaner_WING!$Q$14="Grundlagen BWL II
",8,IF(OR(Modulplaner_WING!$Q$14="Einführung in die Statistik
",Modulplaner_WING!$Q$14="Einführung in die Volkswirtschaftslehre
",Modulplaner_WING!$Q$14="Grundlagen der Informatik
"),10,9)))))))</f>
        <v>0</v>
      </c>
      <c r="H98" s="25">
        <f>IF(ISBLANK(Modulplaner_WING!$Q$15),0,MIN(Modulplaner_WING!$R$15,IF(OR(Modulplaner_WING!$Q$15="Elektrotechnik
",Modulplaner_WING!$Q$15="Technische Mechanik
",Modulplaner_WING!$Q$15="Weiterführende ingenieurwissenschaftliche Grundlagen
",Modulplaner_WING!$Q$15="Werkstoffkunde
"),3,IF(Modulplaner_WING!$Q$15="Einführung in die Programmierung
",5,IF(OR(Modulplaner_WING!$Q$15="Grundlagen BWL I
",Modulplaner_WING!$Q$15="Mathematik I
",Modulplaner_WING!$Q$15="Mathematik II
",Modulplaner_WING!$Q$15="Mathematik III
"),7,IF(Modulplaner_WING!$Q$15="Grundlagen BWL II
",8,IF(OR(Modulplaner_WING!$Q$15="Einführung in die Statistik
",Modulplaner_WING!$Q$15="Einführung in die Volkswirtschaftslehre
",Modulplaner_WING!$Q$15="Grundlagen der Informatik
"),10,9)))))))</f>
        <v>0</v>
      </c>
      <c r="I98" s="25">
        <f>IF(ISBLANK(Modulplaner_WING!$Q$16),0,MIN(Modulplaner_WING!$R$16,IF(OR(Modulplaner_WING!$Q$16="Elektrotechnik
",Modulplaner_WING!$Q$16="Technische Mechanik
",Modulplaner_WING!$Q$16="Weiterführende ingenieurwissenschaftliche Grundlagen
",Modulplaner_WING!$Q$16="Werkstoffkunde
"),3,IF(Modulplaner_WING!$Q$16="Einführung in die Programmierung
",5,IF(OR(Modulplaner_WING!$Q$16="Grundlagen BWL I
",Modulplaner_WING!$Q$16="Mathematik I
",Modulplaner_WING!$Q$16="Mathematik II
",Modulplaner_WING!$Q$16="Mathematik III
"),7,IF(Modulplaner_WING!$Q$16="Grundlagen BWL II
",8,IF(OR(Modulplaner_WING!$Q$16="Einführung in die Statistik
",Modulplaner_WING!$Q$16="Einführung in die Volkswirtschaftslehre
",Modulplaner_WING!$Q$16="Grundlagen der Informatik
"),10,9)))))))</f>
        <v>0</v>
      </c>
      <c r="J98" s="25">
        <f>IF(ISBLANK(Modulplaner_WING!$Q$17),0,MIN(Modulplaner_WING!$R$17,IF(OR(Modulplaner_WING!$Q$17="Elektrotechnik
",Modulplaner_WING!$Q$17="Technische Mechanik
",Modulplaner_WING!$Q$17="Weiterführende ingenieurwissenschaftliche Grundlagen
",Modulplaner_WING!$Q$17="Werkstoffkunde
"),3,IF(Modulplaner_WING!$Q$17="Einführung in die Programmierung
",5,IF(OR(Modulplaner_WING!$Q$17="Grundlagen BWL I
",Modulplaner_WING!$Q$17="Mathematik I
",Modulplaner_WING!$Q$17="Mathematik II
",Modulplaner_WING!$Q$17="Mathematik III
"),7,IF(Modulplaner_WING!$Q$17="Grundlagen BWL II
",8,IF(OR(Modulplaner_WING!$Q$17="Einführung in die Statistik
",Modulplaner_WING!$Q$17="Einführung in die Volkswirtschaftslehre
",Modulplaner_WING!$Q$17="Grundlagen der Informatik
"),10,9)))))))</f>
        <v>0</v>
      </c>
      <c r="K98" s="25">
        <f>IF(ISBLANK(Modulplaner_WING!$Q$18),0,3)</f>
        <v>0</v>
      </c>
      <c r="L98" s="25">
        <f>IF(ISBLANK(Modulplaner_WING!$Q$19),0,10)</f>
        <v>0</v>
      </c>
      <c r="M98" s="25">
        <f>IF(ISBLANK(Modulplaner_WING!$Q$20),0,12)</f>
        <v>0</v>
      </c>
      <c r="N98">
        <v>0</v>
      </c>
    </row>
    <row r="99" spans="1:19" x14ac:dyDescent="0.3">
      <c r="A99" s="22" t="s">
        <v>147</v>
      </c>
      <c r="B99" s="25">
        <f>IF(ISBLANK(Modulplaner_WING!$S$9),0,MIN(Modulplaner_WING!$T$9,IF(OR(Modulplaner_WING!$S$9="Elektrotechnik
",Modulplaner_WING!$S$9="Technische Mechanik
",Modulplaner_WING!$S$9="Weiterführende ingenieurwissenschaftliche Grundlagen
",Modulplaner_WING!$S$9="Werkstoffkunde
"),3,IF(Modulplaner_WING!$S$9="Einführung in die Programmierung
",5,IF(OR(Modulplaner_WING!$S$9="Grundlagen BWL I
",Modulplaner_WING!$S$9="Mathematik I
",Modulplaner_WING!$S$9="Mathematik II
",Modulplaner_WING!$S$9="Mathematik III
"),7,IF(Modulplaner_WING!$S$9="Grundlagen BWL II
",8,IF(OR(Modulplaner_WING!$S$9="Einführung in die Statistik
",Modulplaner_WING!$S$9="Einführung in die Volkswirtschaftslehre
",Modulplaner_WING!$S$9="Grundlagen der Informatik
"),10,9)))))))</f>
        <v>0</v>
      </c>
      <c r="C99" s="25">
        <f>IF(ISBLANK(Modulplaner_WING!$S$10),0,MIN(Modulplaner_WING!$T$10,IF(OR(Modulplaner_WING!$S$10="Elektrotechnik
",Modulplaner_WING!$S$10="Technische Mechanik
",Modulplaner_WING!$S$10="Weiterführende ingenieurwissenschaftliche Grundlagen
",Modulplaner_WING!$S$10="Werkstoffkunde
"),3,IF(Modulplaner_WING!$S$10="Einführung in die Programmierung
",5,IF(OR(Modulplaner_WING!$S$10="Grundlagen BWL I
",Modulplaner_WING!$S$10="Mathematik I
",Modulplaner_WING!$S$10="Mathematik II
",Modulplaner_WING!$S$10="Mathematik III
"),7,IF(Modulplaner_WING!$S$10="Grundlagen BWL II
",8,IF(OR(Modulplaner_WING!$S$10="Einführung in die Statistik
",Modulplaner_WING!$S$10="Einführung in die Volkswirtschaftslehre
",Modulplaner_WING!$S$10="Grundlagen der Informatik
"),10,9)))))))</f>
        <v>0</v>
      </c>
      <c r="D99" s="25">
        <f>IF(ISBLANK(Modulplaner_WING!$S$11),0,MIN(Modulplaner_WING!$T$11,IF(OR(Modulplaner_WING!$S$11="Elektrotechnik
",Modulplaner_WING!$S$11="Technische Mechanik
",Modulplaner_WING!$S$11="Weiterführende ingenieurwissenschaftliche Grundlagen
",Modulplaner_WING!$S$11="Werkstoffkunde
"),3,IF(Modulplaner_WING!$S$11="Einführung in die Programmierung
",5,IF(OR(Modulplaner_WING!$S$11="Grundlagen BWL I
",Modulplaner_WING!$S$11="Mathematik I
",Modulplaner_WING!$S$11="Mathematik II
",Modulplaner_WING!$S$11="Mathematik III
"),7,IF(Modulplaner_WING!$S$11="Grundlagen BWL II
",8,IF(OR(Modulplaner_WING!$S$11="Einführung in die Statistik
",Modulplaner_WING!$S$11="Einführung in die Volkswirtschaftslehre
",Modulplaner_WING!$S$11="Grundlagen der Informatik
"),10,9)))))))</f>
        <v>0</v>
      </c>
      <c r="E99" s="25">
        <f>IF(ISBLANK(Modulplaner_WING!$S$12),0,MIN(Modulplaner_WING!$T$12,IF(OR(Modulplaner_WING!$S$12="Elektrotechnik
",Modulplaner_WING!$S$12="Technische Mechanik
",Modulplaner_WING!$S$12="Weiterführende ingenieurwissenschaftliche Grundlagen
",Modulplaner_WING!$S$12="Werkstoffkunde
"),3,IF(Modulplaner_WING!$S$12="Einführung in die Programmierung
",5,IF(OR(Modulplaner_WING!$S$12="Grundlagen BWL I
",Modulplaner_WING!$S$12="Mathematik I
",Modulplaner_WING!$S$12="Mathematik II
",Modulplaner_WING!$S$12="Mathematik III
"),7,IF(Modulplaner_WING!$S$12="Grundlagen BWL II
",8,IF(OR(Modulplaner_WING!$S$12="Einführung in die Statistik
",Modulplaner_WING!$S$12="Einführung in die Volkswirtschaftslehre
",Modulplaner_WING!$S$12="Grundlagen der Informatik
"),10,9)))))))</f>
        <v>0</v>
      </c>
      <c r="F99" s="25">
        <f>IF(ISBLANK(Modulplaner_WING!$S$13),0,MIN(Modulplaner_WING!$T$13,IF(OR(Modulplaner_WING!$S$13="Elektrotechnik
",Modulplaner_WING!$S$13="Technische Mechanik
",Modulplaner_WING!$S$13="Weiterführende ingenieurwissenschaftliche Grundlagen
",Modulplaner_WING!$S$13="Werkstoffkunde
"),3,IF(Modulplaner_WING!$S$13="Einführung in die Programmierung
",5,IF(OR(Modulplaner_WING!$S$13="Grundlagen BWL I
",Modulplaner_WING!$S$13="Mathematik I
",Modulplaner_WING!$S$13="Mathematik II
",Modulplaner_WING!$S$13="Mathematik III
"),7,IF(Modulplaner_WING!$S$13="Grundlagen BWL II
",8,IF(OR(Modulplaner_WING!$S$13="Einführung in die Statistik
",Modulplaner_WING!$S$13="Einführung in die Volkswirtschaftslehre
",Modulplaner_WING!$S$13="Grundlagen der Informatik
"),10,9)))))))</f>
        <v>0</v>
      </c>
      <c r="G99" s="25">
        <f>IF(ISBLANK(Modulplaner_WING!$S$14),0,MIN(Modulplaner_WING!$T$14,IF(OR(Modulplaner_WING!$S$14="Elektrotechnik
",Modulplaner_WING!$S$14="Technische Mechanik
",Modulplaner_WING!$S$14="Weiterführende ingenieurwissenschaftliche Grundlagen
",Modulplaner_WING!$S$14="Werkstoffkunde
"),3,IF(Modulplaner_WING!$S$14="Einführung in die Programmierung
",5,IF(OR(Modulplaner_WING!$S$14="Grundlagen BWL I
",Modulplaner_WING!$S$14="Mathematik I
",Modulplaner_WING!$S$14="Mathematik II
",Modulplaner_WING!$S$14="Mathematik III
"),7,IF(Modulplaner_WING!$S$14="Grundlagen BWL II
",8,IF(OR(Modulplaner_WING!$S$14="Einführung in die Statistik
",Modulplaner_WING!$S$14="Einführung in die Volkswirtschaftslehre
",Modulplaner_WING!$S$14="Grundlagen der Informatik
"),10,9)))))))</f>
        <v>0</v>
      </c>
      <c r="H99" s="25">
        <f>IF(ISBLANK(Modulplaner_WING!$S$15),0,MIN(Modulplaner_WING!$T$15,IF(OR(Modulplaner_WING!$S$15="Elektrotechnik
",Modulplaner_WING!$S$15="Technische Mechanik
",Modulplaner_WING!$S$15="Weiterführende ingenieurwissenschaftliche Grundlagen
",Modulplaner_WING!$S$15="Werkstoffkunde
"),3,IF(Modulplaner_WING!$S$15="Einführung in die Programmierung
",5,IF(OR(Modulplaner_WING!$S$15="Grundlagen BWL I
",Modulplaner_WING!$S$15="Mathematik I
",Modulplaner_WING!$S$15="Mathematik II
",Modulplaner_WING!$S$15="Mathematik III
"),7,IF(Modulplaner_WING!$S$15="Grundlagen BWL II
",8,IF(OR(Modulplaner_WING!$S$15="Einführung in die Statistik
",Modulplaner_WING!$S$15="Einführung in die Volkswirtschaftslehre
",Modulplaner_WING!$S$15="Grundlagen der Informatik
"),10,9)))))))</f>
        <v>0</v>
      </c>
      <c r="I99" s="25">
        <f>IF(ISBLANK(Modulplaner_WING!$S$16),0,MIN(Modulplaner_WING!$T$16,IF(OR(Modulplaner_WING!$S$16="Elektrotechnik
",Modulplaner_WING!$S$16="Technische Mechanik
",Modulplaner_WING!$S$16="Weiterführende ingenieurwissenschaftliche Grundlagen
",Modulplaner_WING!$S$16="Werkstoffkunde
"),3,IF(Modulplaner_WING!$S$16="Einführung in die Programmierung
",5,IF(OR(Modulplaner_WING!$S$16="Grundlagen BWL I
",Modulplaner_WING!$S$16="Mathematik I
",Modulplaner_WING!$S$16="Mathematik II
",Modulplaner_WING!$S$16="Mathematik III
"),7,IF(Modulplaner_WING!$S$16="Grundlagen BWL II
",8,IF(OR(Modulplaner_WING!$S$16="Einführung in die Statistik
",Modulplaner_WING!$S$16="Einführung in die Volkswirtschaftslehre
",Modulplaner_WING!$S$16="Grundlagen der Informatik
"),10,9)))))))</f>
        <v>0</v>
      </c>
      <c r="J99" s="25">
        <f>IF(ISBLANK(Modulplaner_WING!$S$17),0,MIN(Modulplaner_WING!$T$17,IF(OR(Modulplaner_WING!$S$17="Elektrotechnik
",Modulplaner_WING!$S$17="Technische Mechanik
",Modulplaner_WING!$S$17="Weiterführende ingenieurwissenschaftliche Grundlagen
",Modulplaner_WING!$S$17="Werkstoffkunde
"),3,IF(Modulplaner_WING!$S$17="Einführung in die Programmierung
",5,IF(OR(Modulplaner_WING!$S$17="Grundlagen BWL I
",Modulplaner_WING!$S$17="Mathematik I
",Modulplaner_WING!$S$17="Mathematik II
",Modulplaner_WING!$S$17="Mathematik III
"),7,IF(Modulplaner_WING!$S$17="Grundlagen BWL II
",8,IF(OR(Modulplaner_WING!$S$17="Einführung in die Statistik
",Modulplaner_WING!$S$17="Einführung in die Volkswirtschaftslehre
",Modulplaner_WING!$S$17="Grundlagen der Informatik
"),10,9)))))))</f>
        <v>0</v>
      </c>
      <c r="K99" s="25">
        <f>IF(ISBLANK(Modulplaner_WING!$S$18),0,3)</f>
        <v>0</v>
      </c>
      <c r="L99" s="25">
        <f>IF(ISBLANK(Modulplaner_WING!$S$19),0,10)</f>
        <v>0</v>
      </c>
      <c r="M99" s="25">
        <f>IF(ISBLANK(Modulplaner_WING!$S$20),0,12)</f>
        <v>0</v>
      </c>
      <c r="N99">
        <v>0</v>
      </c>
    </row>
    <row r="100" spans="1:19" x14ac:dyDescent="0.3">
      <c r="B100" s="13"/>
      <c r="D100">
        <v>3</v>
      </c>
      <c r="N100"/>
    </row>
    <row r="101" spans="1:19" ht="27.75" customHeight="1" x14ac:dyDescent="0.3">
      <c r="B101" s="13"/>
      <c r="N101"/>
    </row>
    <row r="102" spans="1:19" x14ac:dyDescent="0.3">
      <c r="B102" s="13"/>
      <c r="D102" s="13"/>
      <c r="F102" s="13"/>
      <c r="K102" s="13"/>
      <c r="M102" s="13"/>
      <c r="N102"/>
      <c r="O102" s="13"/>
      <c r="Q102" s="13"/>
      <c r="S102" s="13"/>
    </row>
    <row r="103" spans="1:19" x14ac:dyDescent="0.3">
      <c r="B103" s="13"/>
      <c r="D103" s="13"/>
      <c r="F103" s="13"/>
      <c r="K103" s="13"/>
      <c r="M103" s="13"/>
      <c r="N103"/>
      <c r="O103" s="13"/>
      <c r="Q103" s="13"/>
      <c r="S103" s="13"/>
    </row>
    <row r="104" spans="1:19" x14ac:dyDescent="0.3">
      <c r="B104" s="13"/>
      <c r="D104" s="13"/>
      <c r="F104" s="13"/>
      <c r="K104" s="13"/>
      <c r="M104" s="13"/>
      <c r="N104"/>
      <c r="O104" s="13"/>
      <c r="Q104" s="13"/>
      <c r="S104" s="13"/>
    </row>
    <row r="105" spans="1:19" x14ac:dyDescent="0.3">
      <c r="A105" t="s">
        <v>120</v>
      </c>
      <c r="B105" s="13"/>
      <c r="D105" t="s">
        <v>153</v>
      </c>
      <c r="F105" s="13"/>
      <c r="K105" s="13"/>
      <c r="M105" s="13"/>
      <c r="N105"/>
      <c r="O105" s="13"/>
      <c r="Q105" s="13"/>
      <c r="S105" s="13"/>
    </row>
    <row r="106" spans="1:19" x14ac:dyDescent="0.3">
      <c r="B106" s="13"/>
      <c r="D106" s="83" t="s">
        <v>154</v>
      </c>
      <c r="E106" s="83" t="s">
        <v>155</v>
      </c>
      <c r="F106" s="83" t="s">
        <v>156</v>
      </c>
      <c r="G106" s="83" t="s">
        <v>157</v>
      </c>
      <c r="H106" s="83" t="s">
        <v>158</v>
      </c>
      <c r="I106" s="83" t="s">
        <v>159</v>
      </c>
      <c r="J106" s="83" t="s">
        <v>160</v>
      </c>
      <c r="K106" s="83" t="s">
        <v>161</v>
      </c>
      <c r="L106" s="83" t="s">
        <v>162</v>
      </c>
      <c r="N106" s="13"/>
      <c r="O106" s="13"/>
      <c r="Q106" s="13"/>
      <c r="S106" s="13"/>
    </row>
    <row r="107" spans="1:19" x14ac:dyDescent="0.3">
      <c r="A107" t="s">
        <v>121</v>
      </c>
      <c r="B107" s="13" t="s">
        <v>21</v>
      </c>
      <c r="C107" s="82" t="s">
        <v>6</v>
      </c>
      <c r="D107" s="81" t="str">
        <f>IF(ISBLANK(Modulplaner_WING!$C$9),"",Modulplaner_WING!$C$9&amp;"  "&amp;MIN(Modulplaner_WING!$D$9,IF(OR(Modulplaner_WING!$C$9="Elektrotechnik
",Modulplaner_WING!$C$9="Technische Mechanik
",Modulplaner_WING!$C$9="Weiterführende ingenieurwissenschaftliche Grundlagen
",Modulplaner_WING!$C$9="Werkstoffkunde
"),3,IF(Modulplaner_WING!$C$9="Einführung in die Programmierung
",5,IF(OR(Modulplaner_WING!$C$9="Grundlagen BWL I
",Modulplaner_WING!$C$9="Mathematik I
",Modulplaner_WING!$C$9="Mathematik II
",Modulplaner_WING!$C$9="Mathematik III
"),7,IF(Modulplaner_WING!$C$9="Grundlagen BWL II
",8,IF(OR(Modulplaner_WING!$C$9="Einführung in die Statistik
",Modulplaner_WING!$C$9="Einführung in die Volkswirtschaftslehre
",Modulplaner_WING!$C$9="Grundlagen der Informatik
"),10,9))))))&amp;"/"&amp;IF(OR(Modulplaner_WING!$C$9="Elektrotechnik
",Modulplaner_WING!$C$9="Technische Mechanik
",Modulplaner_WING!$C$9="Weiterführende ingenieurwissenschaftliche Grundlagen
",Modulplaner_WING!$C$9="Werkstoffkunde
"),3,IF(Modulplaner_WING!$C$9="Einführung in die Programmierung
",5,IF(OR(Modulplaner_WING!$C$9="Grundlagen BWL I
",Modulplaner_WING!$C$9="Mathematik I
",Modulplaner_WING!$C$9="Mathematik II
",Modulplaner_WING!$C$9="Mathematik III
"),7,IF(Modulplaner_WING!$C$9="Grundlagen BWL II
",8,IF(OR(Modulplaner_WING!$C$9="Einführung in die Statistik
",Modulplaner_WING!$C$9="Einführung in die Volkswirtschaftslehre
",Modulplaner_WING!$C$9="Grundlagen der Informatik
"),10,9))))))</f>
        <v/>
      </c>
      <c r="E107" s="81" t="str">
        <f>IF(ISBLANK(Modulplaner_WING!$E$9),"",Modulplaner_WING!$E$9&amp;"  "&amp;MIN(Modulplaner_WING!$F$9,IF(OR(Modulplaner_WING!$E$9="Elektrotechnik
",Modulplaner_WING!$E$9="Technische Mechanik
",Modulplaner_WING!$E$9="Weiterführende ingenieurwissenschaftliche Grundlagen
",Modulplaner_WING!$E$9="Werkstoffkunde
"),3,IF(Modulplaner_WING!$E$9="Einführung in die Programmierung
",5,IF(OR(Modulplaner_WING!$E$9="Grundlagen BWL I
",Modulplaner_WING!$E$9="Mathematik I
",Modulplaner_WING!$E$9="Mathematik II
",Modulplaner_WING!$E$9="Mathematik III
"),7,IF(Modulplaner_WING!$E$9="Grundlagen BWL II
",8,IF(OR(Modulplaner_WING!$E$9="Einführung in die Statistik
",Modulplaner_WING!$E$9="Einführung in die Volkswirtschaftslehre
",Modulplaner_WING!$E$9="Grundlagen der Informatik
"),10,9))))))&amp;"/"&amp;IF(OR(Modulplaner_WING!$E$9="Elektrotechnik
",Modulplaner_WING!$E$9="Technische Mechanik
",Modulplaner_WING!$E$9="Weiterführende ingenieurwissenschaftliche Grundlagen
",Modulplaner_WING!$E$9="Werkstoffkunde
"),3,IF(Modulplaner_WING!$E$9="Einführung in die Programmierung
",5,IF(OR(Modulplaner_WING!$E$9="Grundlagen BWL I
",Modulplaner_WING!$E$9="Mathematik I
",Modulplaner_WING!$E$9="Mathematik II
",Modulplaner_WING!$E$9="Mathematik III
"),7,IF(Modulplaner_WING!$E$9="Grundlagen BWL II
",8,IF(OR(Modulplaner_WING!$E$9="Einführung in die Statistik
",Modulplaner_WING!$E$9="Einführung in die Volkswirtschaftslehre
",Modulplaner_WING!$E$9="Grundlagen der Informatik
"),10,9))))))</f>
        <v/>
      </c>
      <c r="F107" s="81" t="str">
        <f>IF(ISBLANK(Modulplaner_WING!$G$9),"",Modulplaner_WING!$G$9&amp;"  "&amp;MIN(Modulplaner_WING!$H$9,IF(OR(Modulplaner_WING!$G$9="Elektrotechnik
",Modulplaner_WING!$G$9="Technische Mechanik
",Modulplaner_WING!$G$9="Weiterführende ingenieurwissenschaftliche Grundlagen
",Modulplaner_WING!$G$9="Werkstoffkunde
"),3,IF(Modulplaner_WING!$G$9="Einführung in die Programmierung
",5,IF(OR(Modulplaner_WING!$G$9="Grundlagen BWL I
",Modulplaner_WING!$G$9="Mathematik I
",Modulplaner_WING!$G$9="Mathematik II
",Modulplaner_WING!$G$9="Mathematik III
"),7,IF(Modulplaner_WING!$G$9="Grundlagen BWL II
",8,IF(OR(Modulplaner_WING!$G$9="Einführung in die Statistik
",Modulplaner_WING!$G$9="Einführung in die Volkswirtschaftslehre
",Modulplaner_WING!$G$9="Grundlagen der Informatik
"),10,9))))))&amp;"/"&amp;IF(OR(Modulplaner_WING!$G$9="Elektrotechnik
",Modulplaner_WING!$G$9="Technische Mechanik
",Modulplaner_WING!$G$9="Weiterführende ingenieurwissenschaftliche Grundlagen
",Modulplaner_WING!$G$9="Werkstoffkunde
"),3,IF(Modulplaner_WING!$G$9="Einführung in die Programmierung
",5,IF(OR(Modulplaner_WING!$G$9="Grundlagen BWL I
",Modulplaner_WING!$G$9="Mathematik I
",Modulplaner_WING!$G$9="Mathematik II
",Modulplaner_WING!$G$9="Mathematik III
"),7,IF(Modulplaner_WING!$G$9="Grundlagen BWL II
",8,IF(OR(Modulplaner_WING!$G$9="Einführung in die Statistik
",Modulplaner_WING!$G$9="Einführung in die Volkswirtschaftslehre
",Modulplaner_WING!$G$9="Grundlagen der Informatik
"),10,9))))))</f>
        <v/>
      </c>
      <c r="G107" s="81" t="str">
        <f>IF(ISBLANK(Modulplaner_WING!$I$9),"",Modulplaner_WING!$I$9&amp;"  "&amp;MIN(Modulplaner_WING!$J$9,IF(OR(Modulplaner_WING!$I$9="Elektrotechnik
",Modulplaner_WING!$I$9="Technische Mechanik
",Modulplaner_WING!$I$9="Weiterführende ingenieurwissenschaftliche Grundlagen
",Modulplaner_WING!$I$9="Werkstoffkunde
"),3,IF(Modulplaner_WING!$I$9="Einführung in die Programmierung
",5,IF(OR(Modulplaner_WING!$I$9="Grundlagen BWL I
",Modulplaner_WING!$I$9="Mathematik I
",Modulplaner_WING!$I$9="Mathematik II
",Modulplaner_WING!$I$9="Mathematik III
"),7,IF(Modulplaner_WING!$I$9="Grundlagen BWL II
",8,IF(OR(Modulplaner_WING!$I$9="Einführung in die Statistik
",Modulplaner_WING!$I$9="Einführung in die Volkswirtschaftslehre
",Modulplaner_WING!$I$9="Grundlagen der Informatik
"),10,9))))))&amp;"/"&amp;IF(OR(Modulplaner_WING!$I$9="Elektrotechnik
",Modulplaner_WING!$I$9="Technische Mechanik
",Modulplaner_WING!$I$9="Weiterführende ingenieurwissenschaftliche Grundlagen
",Modulplaner_WING!$I$9="Werkstoffkunde
"),3,IF(Modulplaner_WING!$I$9="Einführung in die Programmierung
",5,IF(OR(Modulplaner_WING!$I$9="Grundlagen BWL I
",Modulplaner_WING!$I$9="Mathematik I
",Modulplaner_WING!$I$9="Mathematik II
",Modulplaner_WING!$I$9="Mathematik III
"),7,IF(Modulplaner_WING!$I$9="Grundlagen BWL II
",8,IF(OR(Modulplaner_WING!$I$9="Einführung in die Statistik
",Modulplaner_WING!$I$9="Einführung in die Volkswirtschaftslehre
",Modulplaner_WING!$I$9="Grundlagen der Informatik
"),10,9))))))</f>
        <v/>
      </c>
      <c r="H107" s="81" t="str">
        <f>IF(ISBLANK(Modulplaner_WING!$K$9),"",Modulplaner_WING!$K$9&amp;"  "&amp;MIN(Modulplaner_WING!$L$9,IF(OR(Modulplaner_WING!$K$9="Elektrotechnik
",Modulplaner_WING!$K$9="Technische Mechanik
",Modulplaner_WING!$K$9="Weiterführende ingenieurwissenschaftliche Grundlagen
",Modulplaner_WING!$K$9="Werkstoffkunde
"),3,IF(Modulplaner_WING!$K$9="Einführung in die Programmierung
",5,IF(OR(Modulplaner_WING!$K$9="Grundlagen BWL I
",Modulplaner_WING!$K$9="Mathematik I
",Modulplaner_WING!$K$9="Mathematik II
",Modulplaner_WING!$K$9="Mathematik III
"),7,IF(Modulplaner_WING!$K$9="Grundlagen BWL II
",8,IF(OR(Modulplaner_WING!$K$9="Einführung in die Statistik
",Modulplaner_WING!$K$9="Einführung in die Volkswirtschaftslehre
",Modulplaner_WING!$K$9="Grundlagen der Informatik
"),10,9))))))&amp;"/"&amp;IF(OR(Modulplaner_WING!$K$9="Elektrotechnik
",Modulplaner_WING!$K$9="Technische Mechanik
",Modulplaner_WING!$K$9="Weiterführende ingenieurwissenschaftliche Grundlagen
",Modulplaner_WING!$K$9="Werkstoffkunde
"),3,IF(Modulplaner_WING!$K$9="Einführung in die Programmierung
",5,IF(OR(Modulplaner_WING!$K$9="Grundlagen BWL I
",Modulplaner_WING!$K$9="Mathematik I
",Modulplaner_WING!$K$9="Mathematik II
",Modulplaner_WING!$K$9="Mathematik III
"),7,IF(Modulplaner_WING!$K$9="Grundlagen BWL II
",8,IF(OR(Modulplaner_WING!$K$9="Einführung in die Statistik
",Modulplaner_WING!$K$9="Einführung in die Volkswirtschaftslehre
",Modulplaner_WING!$K$9="Grundlagen der Informatik
"),10,9))))))</f>
        <v/>
      </c>
      <c r="I107" s="81" t="str">
        <f>IF(ISBLANK(Modulplaner_WING!$M$9),"",Modulplaner_WING!$M$9&amp;"  "&amp;MIN(Modulplaner_WING!$N$9,IF(OR(Modulplaner_WING!$M$9="Elektrotechnik
",Modulplaner_WING!$M$9="Technische Mechanik
",Modulplaner_WING!$M$9="Weiterführende ingenieurwissenschaftliche Grundlagen
",Modulplaner_WING!$M$9="Werkstoffkunde
"),3,IF(Modulplaner_WING!$M$9="Einführung in die Programmierung
",5,IF(OR(Modulplaner_WING!$M$9="Grundlagen BWL I
",Modulplaner_WING!$M$9="Mathematik I
",Modulplaner_WING!$M$9="Mathematik II
",Modulplaner_WING!$M$9="Mathematik III
"),7,IF(Modulplaner_WING!$M$9="Grundlagen BWL II
",8,IF(OR(Modulplaner_WING!$M$9="Einführung in die Statistik
",Modulplaner_WING!$M$9="Einführung in die Volkswirtschaftslehre
",Modulplaner_WING!$M$9="Grundlagen der Informatik
"),10,9))))))&amp;"/"&amp;IF(OR(Modulplaner_WING!$M$9="Elektrotechnik
",Modulplaner_WING!$M$9="Technische Mechanik
",Modulplaner_WING!$M$9="Weiterführende ingenieurwissenschaftliche Grundlagen
",Modulplaner_WING!$M$9="Werkstoffkunde
"),3,IF(Modulplaner_WING!$M$9="Einführung in die Programmierung
",5,IF(OR(Modulplaner_WING!$M$9="Grundlagen BWL I
",Modulplaner_WING!$M$9="Mathematik I
",Modulplaner_WING!$M$9="Mathematik II
",Modulplaner_WING!$M$9="Mathematik III
"),7,IF(Modulplaner_WING!$M$9="Grundlagen BWL II
",8,IF(OR(Modulplaner_WING!$M$9="Einführung in die Statistik
",Modulplaner_WING!$M$9="Einführung in die Volkswirtschaftslehre
",Modulplaner_WING!$M$9="Grundlagen der Informatik
"),10,9))))))</f>
        <v/>
      </c>
      <c r="J107" s="81" t="str">
        <f>IF(ISBLANK(Modulplaner_WING!$O$9),"",Modulplaner_WING!$O$9&amp;"  "&amp;MIN(Modulplaner_WING!$P$9,IF(OR(Modulplaner_WING!$O$9="Elektrotechnik
",Modulplaner_WING!$O$9="Technische Mechanik
",Modulplaner_WING!$O$9="Weiterführende ingenieurwissenschaftliche Grundlagen
",Modulplaner_WING!$O$9="Werkstoffkunde
"),3,IF(Modulplaner_WING!$O$9="Einführung in die Programmierung
",5,IF(OR(Modulplaner_WING!$O$9="Grundlagen BWL I
",Modulplaner_WING!$O$9="Mathematik I
",Modulplaner_WING!$O$9="Mathematik II
",Modulplaner_WING!$O$9="Mathematik III
"),7,IF(Modulplaner_WING!$O$9="Grundlagen BWL II
",8,IF(OR(Modulplaner_WING!$O$9="Einführung in die Statistik
",Modulplaner_WING!$O$9="Einführung in die Volkswirtschaftslehre
",Modulplaner_WING!$O$9="Grundlagen der Informatik
"),10,9))))))&amp;"/"&amp;IF(OR(Modulplaner_WING!$O$9="Elektrotechnik
",Modulplaner_WING!$O$9="Technische Mechanik
",Modulplaner_WING!$O$9="Weiterführende ingenieurwissenschaftliche Grundlagen
",Modulplaner_WING!$O$9="Werkstoffkunde
"),3,IF(Modulplaner_WING!$O$9="Einführung in die Programmierung
",5,IF(OR(Modulplaner_WING!$O$9="Grundlagen BWL I
",Modulplaner_WING!$O$9="Mathematik I
",Modulplaner_WING!$O$9="Mathematik II
",Modulplaner_WING!$O$9="Mathematik III
"),7,IF(Modulplaner_WING!$O$9="Grundlagen BWL II
",8,IF(OR(Modulplaner_WING!$O$9="Einführung in die Statistik
",Modulplaner_WING!$O$9="Einführung in die Volkswirtschaftslehre
",Modulplaner_WING!$O$9="Grundlagen der Informatik
"),10,9))))))</f>
        <v/>
      </c>
      <c r="K107" s="81" t="str">
        <f>IF(ISBLANK(Modulplaner_WING!$Q$9),"",Modulplaner_WING!$Q$9&amp;"  "&amp;MIN(Modulplaner_WING!$R$9,IF(OR(Modulplaner_WING!$Q$9="Elektrotechnik
",Modulplaner_WING!$Q$9="Technische Mechanik
",Modulplaner_WING!$Q$9="Weiterführende ingenieurwissenschaftliche Grundlagen
",Modulplaner_WING!$Q$9="Werkstoffkunde
"),3,IF(Modulplaner_WING!$Q$9="Einführung in die Programmierung
",5,IF(OR(Modulplaner_WING!$Q$9="Grundlagen BWL I
",Modulplaner_WING!$Q$9="Mathematik I
",Modulplaner_WING!$Q$9="Mathematik II
",Modulplaner_WING!$Q$9="Mathematik III
"),7,IF(Modulplaner_WING!$Q$9="Grundlagen BWL II
",8,IF(OR(Modulplaner_WING!$Q$9="Einführung in die Statistik
",Modulplaner_WING!$Q$9="Einführung in die Volkswirtschaftslehre
",Modulplaner_WING!$Q$9="Grundlagen der Informatik
"),10,9))))))&amp;"/"&amp;IF(OR(Modulplaner_WING!$Q$9="Elektrotechnik
",Modulplaner_WING!$Q$9="Technische Mechanik
",Modulplaner_WING!$Q$9="Weiterführende ingenieurwissenschaftliche Grundlagen
",Modulplaner_WING!$Q$9="Werkstoffkunde
"),3,IF(Modulplaner_WING!$Q$9="Einführung in die Programmierung
",5,IF(OR(Modulplaner_WING!$Q$9="Grundlagen BWL I
",Modulplaner_WING!$Q$9="Mathematik I
",Modulplaner_WING!$Q$9="Mathematik II
",Modulplaner_WING!$Q$9="Mathematik III
"),7,IF(Modulplaner_WING!$Q$9="Grundlagen BWL II
",8,IF(OR(Modulplaner_WING!$Q$9="Einführung in die Statistik
",Modulplaner_WING!$Q$9="Einführung in die Volkswirtschaftslehre
",Modulplaner_WING!$Q$9="Grundlagen der Informatik
"),10,9))))))</f>
        <v/>
      </c>
      <c r="L107" s="81" t="str">
        <f>IF(ISBLANK(Modulplaner_WING!$S$9),"",Modulplaner_WING!$S$9&amp;"  "&amp;MIN(Modulplaner_WING!$T$9,IF(OR(Modulplaner_WING!$S$9="Elektrotechnik
",Modulplaner_WING!$S$9="Technische Mechanik
",Modulplaner_WING!$S$9="Weiterführende ingenieurwissenschaftliche Grundlagen
",Modulplaner_WING!$S$9="Werkstoffkunde
"),3,IF(Modulplaner_WING!$S$9="Einführung in die Programmierung
",5,IF(OR(Modulplaner_WING!$S$9="Grundlagen BWL I
",Modulplaner_WING!$S$9="Mathematik I
",Modulplaner_WING!$S$9="Mathematik II
",Modulplaner_WING!$S$9="Mathematik III
"),7,IF(Modulplaner_WING!$S$9="Grundlagen BWL II
",8,IF(OR(Modulplaner_WING!$S$9="Einführung in die Statistik
",Modulplaner_WING!$S$9="Einführung in die Volkswirtschaftslehre
",Modulplaner_WING!$S$9="Grundlagen der Informatik
"),10,9))))))&amp;"/"&amp;IF(OR(Modulplaner_WING!$S$9="Elektrotechnik
",Modulplaner_WING!$S$9="Technische Mechanik
",Modulplaner_WING!$S$9="Weiterführende ingenieurwissenschaftliche Grundlagen
",Modulplaner_WING!$S$9="Werkstoffkunde
"),3,IF(Modulplaner_WING!$S$9="Einführung in die Programmierung
",5,IF(OR(Modulplaner_WING!$S$9="Grundlagen BWL I
",Modulplaner_WING!$S$9="Mathematik I
",Modulplaner_WING!$S$9="Mathematik II
",Modulplaner_WING!$S$9="Mathematik III
"),7,IF(Modulplaner_WING!$S$9="Grundlagen BWL II
",8,IF(OR(Modulplaner_WING!$S$9="Einführung in die Statistik
",Modulplaner_WING!$S$9="Einführung in die Volkswirtschaftslehre
",Modulplaner_WING!$S$9="Grundlagen der Informatik
"),10,9))))))</f>
        <v/>
      </c>
      <c r="M107" s="9"/>
      <c r="O107" s="9"/>
      <c r="Q107" s="81"/>
      <c r="S107" s="81"/>
    </row>
    <row r="108" spans="1:19" x14ac:dyDescent="0.3">
      <c r="A108" t="str">
        <f>IF(ISBLANK(Modulplaner_WING!C9),"",Modulplaner_WING!C9)</f>
        <v/>
      </c>
      <c r="B108" s="25">
        <f>IF(ISBLANK(Modulplaner_WING!$C$9),0,MIN(Modulplaner_WING!$D$9,IF(OR(Modulplaner_WING!$C$9="Elektrotechnik
",Modulplaner_WING!$C$9="Technische Mechanik
",Modulplaner_WING!$C$9="Weiterführende ingenieurwissenschaftliche Grundlagen
",Modulplaner_WING!$C$9="Werkstoffkunde
"),3,IF(Modulplaner_WING!$C$9="Einführung in die Programmierung
",5,IF(OR(Modulplaner_WING!$C$9="Grundlagen BWL I
",Modulplaner_WING!$C$9="Mathematik I
",Modulplaner_WING!$C$9="Mathematik II
",Modulplaner_WING!$C$9="Mathematik III
"),7,IF(Modulplaner_WING!$C$9="Grundlagen BWL II
",8,IF(OR(Modulplaner_WING!$C$9="Einführung in die Statistik
",Modulplaner_WING!$C$9="Einführung in die Volkswirtschaftslehre
",Modulplaner_WING!$C$9="Grundlagen der Informatik
"),10,9)))))))</f>
        <v>0</v>
      </c>
      <c r="C108" s="82" t="s">
        <v>7</v>
      </c>
      <c r="D108" s="81" t="str">
        <f>IF(ISBLANK(Modulplaner_WING!$C$10),"",Modulplaner_WING!$C$10&amp;"  "&amp;MIN(Modulplaner_WING!$D$10,IF(OR(Modulplaner_WING!$C$10="Elektrotechnik
",Modulplaner_WING!$C$10="Technische Mechanik
",Modulplaner_WING!$C$10="Weiterführende ingenieurwissenschaftliche Grundlagen
",Modulplaner_WING!$C$10="Werkstoffkunde
"),3,IF(Modulplaner_WING!$C$10="Einführung in die Programmierung
",5,IF(OR(Modulplaner_WING!$C$10="Grundlagen BWL I
",Modulplaner_WING!$C$10="Mathematik I
",Modulplaner_WING!$C$10="Mathematik II
",Modulplaner_WING!$C$10="Mathematik III
"),7,IF(Modulplaner_WING!$C$10="Grundlagen BWL II
",8,IF(OR(Modulplaner_WING!$C$10="Einführung in die Statistik
",Modulplaner_WING!$C$10="Einführung in die Volkswirtschaftslehre
",Modulplaner_WING!$C$10="Grundlagen der Informatik
"),10,9))))))&amp;"/"&amp;IF(OR(Modulplaner_WING!$C$10="Elektrotechnik
",Modulplaner_WING!$C$10="Technische Mechanik
",Modulplaner_WING!$C$10="Weiterführende ingenieurwissenschaftliche Grundlagen
",Modulplaner_WING!$C$10="Werkstoffkunde
"),3,IF(Modulplaner_WING!$C$10="Einführung in die Programmierung
",5,IF(OR(Modulplaner_WING!$C$10="Grundlagen BWL I
",Modulplaner_WING!$C$10="Mathematik I
",Modulplaner_WING!$C$10="Mathematik II
",Modulplaner_WING!$C$10="Mathematik III
"),7,IF(Modulplaner_WING!$C$10="Grundlagen BWL II
",8,IF(OR(Modulplaner_WING!$C$10="Einführung in die Statistik
",Modulplaner_WING!$C$10="Einführung in die Volkswirtschaftslehre
",Modulplaner_WING!$C$10="Grundlagen der Informatik
"),10,9))))))</f>
        <v/>
      </c>
      <c r="E108" s="81" t="str">
        <f>IF(ISBLANK(Modulplaner_WING!$E$10),"",Modulplaner_WING!$E$10&amp;"  "&amp;MIN(Modulplaner_WING!$F$10,IF(OR(Modulplaner_WING!$E$10="Elektrotechnik
",Modulplaner_WING!$E$10="Technische Mechanik
",Modulplaner_WING!$E$10="Weiterführende ingenieurwissenschaftliche Grundlagen
",Modulplaner_WING!$E$10="Werkstoffkunde
"),3,IF(Modulplaner_WING!$E$10="Einführung in die Programmierung
",5,IF(OR(Modulplaner_WING!$E$10="Grundlagen BWL I
",Modulplaner_WING!$E$10="Mathematik I
",Modulplaner_WING!$E$10="Mathematik II
",Modulplaner_WING!$E$10="Mathematik III
"),7,IF(Modulplaner_WING!$E$10="Grundlagen BWL II
",8,IF(OR(Modulplaner_WING!$E$10="Einführung in die Statistik
",Modulplaner_WING!$E$10="Einführung in die Volkswirtschaftslehre
",Modulplaner_WING!$E$10="Grundlagen der Informatik
"),10,9))))))&amp;"/"&amp;IF(OR(Modulplaner_WING!$E$10="Elektrotechnik
",Modulplaner_WING!$E$10="Technische Mechanik
",Modulplaner_WING!$E$10="Weiterführende ingenieurwissenschaftliche Grundlagen
",Modulplaner_WING!$E$10="Werkstoffkunde
"),3,IF(Modulplaner_WING!$E$10="Einführung in die Programmierung
",5,IF(OR(Modulplaner_WING!$E$10="Grundlagen BWL I
",Modulplaner_WING!$E$10="Mathematik I
",Modulplaner_WING!$E$10="Mathematik II
",Modulplaner_WING!$E$10="Mathematik III
"),7,IF(Modulplaner_WING!$E$10="Grundlagen BWL II
",8,IF(OR(Modulplaner_WING!$E$10="Einführung in die Statistik
",Modulplaner_WING!$E$10="Einführung in die Volkswirtschaftslehre
",Modulplaner_WING!$E$10="Grundlagen der Informatik
"),10,9))))))</f>
        <v/>
      </c>
      <c r="F108" s="81" t="str">
        <f>IF(ISBLANK(Modulplaner_WING!$G$10),"",Modulplaner_WING!$G$10&amp;"  "&amp;MIN(Modulplaner_WING!$H$10,IF(OR(Modulplaner_WING!$G$10="Elektrotechnik
",Modulplaner_WING!$G$10="Technische Mechanik
",Modulplaner_WING!$G$10="Weiterführende ingenieurwissenschaftliche Grundlagen
",Modulplaner_WING!$G$10="Werkstoffkunde
"),3,IF(Modulplaner_WING!$G$10="Einführung in die Programmierung
",5,IF(OR(Modulplaner_WING!$G$10="Grundlagen BWL I
",Modulplaner_WING!$G$10="Mathematik I
",Modulplaner_WING!$G$10="Mathematik II
",Modulplaner_WING!$G$10="Mathematik III
"),7,IF(Modulplaner_WING!$G$10="Grundlagen BWL II
",8,IF(OR(Modulplaner_WING!$G$10="Einführung in die Statistik
",Modulplaner_WING!$G$10="Einführung in die Volkswirtschaftslehre
",Modulplaner_WING!$G$10="Grundlagen der Informatik
"),10,9))))))&amp;"/"&amp;IF(OR(Modulplaner_WING!$G$10="Elektrotechnik
",Modulplaner_WING!$G$10="Technische Mechanik
",Modulplaner_WING!$G$10="Weiterführende ingenieurwissenschaftliche Grundlagen
",Modulplaner_WING!$G$10="Werkstoffkunde
"),3,IF(Modulplaner_WING!$G$10="Einführung in die Programmierung
",5,IF(OR(Modulplaner_WING!$G$10="Grundlagen BWL I
",Modulplaner_WING!$G$10="Mathematik I
",Modulplaner_WING!$G$10="Mathematik II
",Modulplaner_WING!$G$10="Mathematik III
"),7,IF(Modulplaner_WING!$G$10="Grundlagen BWL II
",8,IF(OR(Modulplaner_WING!$G$10="Einführung in die Statistik
",Modulplaner_WING!$G$10="Einführung in die Volkswirtschaftslehre
",Modulplaner_WING!$G$10="Grundlagen der Informatik
"),10,9))))))</f>
        <v/>
      </c>
      <c r="G108" s="81" t="str">
        <f>IF(ISBLANK(Modulplaner_WING!$I$10),"",Modulplaner_WING!$I$10&amp;"  "&amp;MIN(Modulplaner_WING!$J$10,IF(OR(Modulplaner_WING!$I$10="Elektrotechnik
",Modulplaner_WING!$I$10="Technische Mechanik
",Modulplaner_WING!$I$10="Weiterführende ingenieurwissenschaftliche Grundlagen
",Modulplaner_WING!$I$10="Werkstoffkunde
"),3,IF(Modulplaner_WING!$I$10="Einführung in die Programmierung
",5,IF(OR(Modulplaner_WING!$I$10="Grundlagen BWL I
",Modulplaner_WING!$I$10="Mathematik I
",Modulplaner_WING!$I$10="Mathematik II
",Modulplaner_WING!$I$10="Mathematik III
"),7,IF(Modulplaner_WING!$I$10="Grundlagen BWL II
",8,IF(OR(Modulplaner_WING!$I$10="Einführung in die Statistik
",Modulplaner_WING!$I$10="Einführung in die Volkswirtschaftslehre
",Modulplaner_WING!$I$10="Grundlagen der Informatik
"),10,9))))))&amp;"/"&amp;IF(OR(Modulplaner_WING!$I$10="Elektrotechnik
",Modulplaner_WING!$I$10="Technische Mechanik
",Modulplaner_WING!$I$10="Weiterführende ingenieurwissenschaftliche Grundlagen
",Modulplaner_WING!$I$10="Werkstoffkunde
"),3,IF(Modulplaner_WING!$I$10="Einführung in die Programmierung
",5,IF(OR(Modulplaner_WING!$I$10="Grundlagen BWL I
",Modulplaner_WING!$I$10="Mathematik I
",Modulplaner_WING!$I$10="Mathematik II
",Modulplaner_WING!$I$10="Mathematik III
"),7,IF(Modulplaner_WING!$I$10="Grundlagen BWL II
",8,IF(OR(Modulplaner_WING!$I$10="Einführung in die Statistik
",Modulplaner_WING!$I$10="Einführung in die Volkswirtschaftslehre
",Modulplaner_WING!$I$10="Grundlagen der Informatik
"),10,9))))))</f>
        <v/>
      </c>
      <c r="H108" s="81" t="str">
        <f>IF(ISBLANK(Modulplaner_WING!$K$10),"",Modulplaner_WING!$K$10&amp;"  "&amp;MIN(Modulplaner_WING!$L$10,IF(OR(Modulplaner_WING!$K$10="Elektrotechnik
",Modulplaner_WING!$K$10="Technische Mechanik
",Modulplaner_WING!$K$10="Weiterführende ingenieurwissenschaftliche Grundlagen
",Modulplaner_WING!$K$10="Werkstoffkunde
"),3,IF(Modulplaner_WING!$K$10="Einführung in die Programmierung
",5,IF(OR(Modulplaner_WING!$K$10="Grundlagen BWL I
",Modulplaner_WING!$K$10="Mathematik I
",Modulplaner_WING!$K$10="Mathematik II
",Modulplaner_WING!$K$10="Mathematik III
"),7,IF(Modulplaner_WING!$K$10="Grundlagen BWL II
",8,IF(OR(Modulplaner_WING!$K$10="Einführung in die Statistik
",Modulplaner_WING!$K$10="Einführung in die Volkswirtschaftslehre
",Modulplaner_WING!$K$10="Grundlagen der Informatik
"),10,9))))))&amp;"/"&amp;IF(OR(Modulplaner_WING!$K$10="Elektrotechnik
",Modulplaner_WING!$K$10="Technische Mechanik
",Modulplaner_WING!$K$10="Weiterführende ingenieurwissenschaftliche Grundlagen
",Modulplaner_WING!$K$10="Werkstoffkunde
"),3,IF(Modulplaner_WING!$K$10="Einführung in die Programmierung
",5,IF(OR(Modulplaner_WING!$K$10="Grundlagen BWL I
",Modulplaner_WING!$K$10="Mathematik I
",Modulplaner_WING!$K$10="Mathematik II
",Modulplaner_WING!$K$10="Mathematik III
"),7,IF(Modulplaner_WING!$K$10="Grundlagen BWL II
",8,IF(OR(Modulplaner_WING!$K$10="Einführung in die Statistik
",Modulplaner_WING!$K$10="Einführung in die Volkswirtschaftslehre
",Modulplaner_WING!$K$10="Grundlagen der Informatik
"),10,9))))))</f>
        <v/>
      </c>
      <c r="I108" s="81" t="str">
        <f>IF(ISBLANK(Modulplaner_WING!$M$10),"",Modulplaner_WING!$M$10&amp;"  "&amp;MIN(Modulplaner_WING!$N$10,IF(OR(Modulplaner_WING!$M$10="Elektrotechnik
",Modulplaner_WING!$M$10="Technische Mechanik
",Modulplaner_WING!$M$10="Weiterführende ingenieurwissenschaftliche Grundlagen
",Modulplaner_WING!$M$10="Werkstoffkunde
"),3,IF(Modulplaner_WING!$M$10="Einführung in die Programmierung
",5,IF(OR(Modulplaner_WING!$M$10="Grundlagen BWL I
",Modulplaner_WING!$M$10="Mathematik I
",Modulplaner_WING!$M$10="Mathematik II
",Modulplaner_WING!$M$10="Mathematik III
"),7,IF(Modulplaner_WING!$M$10="Grundlagen BWL II
",8,IF(OR(Modulplaner_WING!$M$10="Einführung in die Statistik
",Modulplaner_WING!$M$10="Einführung in die Volkswirtschaftslehre
",Modulplaner_WING!$M$10="Grundlagen der Informatik
"),10,9))))))&amp;"/"&amp;IF(OR(Modulplaner_WING!$M$10="Elektrotechnik
",Modulplaner_WING!$M$10="Technische Mechanik
",Modulplaner_WING!$M$10="Weiterführende ingenieurwissenschaftliche Grundlagen
",Modulplaner_WING!$M$10="Werkstoffkunde
"),3,IF(Modulplaner_WING!$M$10="Einführung in die Programmierung
",5,IF(OR(Modulplaner_WING!$M$10="Grundlagen BWL I
",Modulplaner_WING!$M$10="Mathematik I
",Modulplaner_WING!$M$10="Mathematik II
",Modulplaner_WING!$M$10="Mathematik III
"),7,IF(Modulplaner_WING!$M$10="Grundlagen BWL II
",8,IF(OR(Modulplaner_WING!$M$10="Einführung in die Statistik
",Modulplaner_WING!$M$10="Einführung in die Volkswirtschaftslehre
",Modulplaner_WING!$M$10="Grundlagen der Informatik
"),10,9))))))</f>
        <v/>
      </c>
      <c r="J108" s="81" t="str">
        <f>IF(ISBLANK(Modulplaner_WING!$O$10),"",Modulplaner_WING!$O$10&amp;"  "&amp;MIN(Modulplaner_WING!$P$10,IF(OR(Modulplaner_WING!$O$10="Elektrotechnik
",Modulplaner_WING!$O$10="Technische Mechanik
",Modulplaner_WING!$O$10="Weiterführende ingenieurwissenschaftliche Grundlagen
",Modulplaner_WING!$O$10="Werkstoffkunde
"),3,IF(Modulplaner_WING!$O$10="Einführung in die Programmierung
",5,IF(OR(Modulplaner_WING!$O$10="Grundlagen BWL I
",Modulplaner_WING!$O$10="Mathematik I
",Modulplaner_WING!$O$10="Mathematik II
",Modulplaner_WING!$O$10="Mathematik III
"),7,IF(Modulplaner_WING!$O$10="Grundlagen BWL II
",8,IF(OR(Modulplaner_WING!$O$10="Einführung in die Statistik
",Modulplaner_WING!$O$10="Einführung in die Volkswirtschaftslehre
",Modulplaner_WING!$O$10="Grundlagen der Informatik
"),10,9))))))&amp;"/"&amp;IF(OR(Modulplaner_WING!$O$10="Elektrotechnik
",Modulplaner_WING!$O$10="Technische Mechanik
",Modulplaner_WING!$O$10="Weiterführende ingenieurwissenschaftliche Grundlagen
",Modulplaner_WING!$O$10="Werkstoffkunde
"),3,IF(Modulplaner_WING!$O$10="Einführung in die Programmierung
",5,IF(OR(Modulplaner_WING!$O$10="Grundlagen BWL I
",Modulplaner_WING!$O$10="Mathematik I
",Modulplaner_WING!$O$10="Mathematik II
",Modulplaner_WING!$O$10="Mathematik III
"),7,IF(Modulplaner_WING!$O$10="Grundlagen BWL II
",8,IF(OR(Modulplaner_WING!$O$10="Einführung in die Statistik
",Modulplaner_WING!$O$10="Einführung in die Volkswirtschaftslehre
",Modulplaner_WING!$O$10="Grundlagen der Informatik
"),10,9))))))</f>
        <v/>
      </c>
      <c r="K108" s="81" t="str">
        <f>IF(ISBLANK(Modulplaner_WING!$Q$10),"",Modulplaner_WING!$Q$10&amp;"  "&amp;MIN(Modulplaner_WING!$R$10,IF(OR(Modulplaner_WING!$Q$10="Elektrotechnik
",Modulplaner_WING!$Q$10="Technische Mechanik
",Modulplaner_WING!$Q$10="Weiterführende ingenieurwissenschaftliche Grundlagen
",Modulplaner_WING!$Q$10="Werkstoffkunde
"),3,IF(Modulplaner_WING!$Q$10="Einführung in die Programmierung
",5,IF(OR(Modulplaner_WING!$Q$10="Grundlagen BWL I
",Modulplaner_WING!$Q$10="Mathematik I
",Modulplaner_WING!$Q$10="Mathematik II
",Modulplaner_WING!$Q$10="Mathematik III
"),7,IF(Modulplaner_WING!$Q$10="Grundlagen BWL II
",8,IF(OR(Modulplaner_WING!$Q$10="Einführung in die Statistik
",Modulplaner_WING!$Q$10="Einführung in die Volkswirtschaftslehre
",Modulplaner_WING!$Q$10="Grundlagen der Informatik
"),10,9))))))&amp;"/"&amp;IF(OR(Modulplaner_WING!$Q$10="Elektrotechnik
",Modulplaner_WING!$Q$10="Technische Mechanik
",Modulplaner_WING!$Q$10="Weiterführende ingenieurwissenschaftliche Grundlagen
",Modulplaner_WING!$Q$10="Werkstoffkunde
"),3,IF(Modulplaner_WING!$Q$10="Einführung in die Programmierung
",5,IF(OR(Modulplaner_WING!$Q$10="Grundlagen BWL I
",Modulplaner_WING!$Q$10="Mathematik I
",Modulplaner_WING!$Q$10="Mathematik II
",Modulplaner_WING!$Q$10="Mathematik III
"),7,IF(Modulplaner_WING!$Q$10="Grundlagen BWL II
",8,IF(OR(Modulplaner_WING!$Q$10="Einführung in die Statistik
",Modulplaner_WING!$Q$10="Einführung in die Volkswirtschaftslehre
",Modulplaner_WING!$Q$10="Grundlagen der Informatik
"),10,9))))))</f>
        <v/>
      </c>
      <c r="L108" s="81" t="str">
        <f>IF(ISBLANK(Modulplaner_WING!$S$10),"",Modulplaner_WING!$S$10&amp;"  "&amp;MIN(Modulplaner_WING!$T$10,IF(OR(Modulplaner_WING!$S$10="Elektrotechnik
",Modulplaner_WING!$S$10="Technische Mechanik
",Modulplaner_WING!$S$10="Weiterführende ingenieurwissenschaftliche Grundlagen
",Modulplaner_WING!$S$10="Werkstoffkunde
"),3,IF(Modulplaner_WING!$S$10="Einführung in die Programmierung
",5,IF(OR(Modulplaner_WING!$S$10="Grundlagen BWL I
",Modulplaner_WING!$S$10="Mathematik I
",Modulplaner_WING!$S$10="Mathematik II
",Modulplaner_WING!$S$10="Mathematik III
"),7,IF(Modulplaner_WING!$S$10="Grundlagen BWL II
",8,IF(OR(Modulplaner_WING!$S$10="Einführung in die Statistik
",Modulplaner_WING!$S$10="Einführung in die Volkswirtschaftslehre
",Modulplaner_WING!$S$10="Grundlagen der Informatik
"),10,9))))))&amp;"/"&amp;IF(OR(Modulplaner_WING!$S$10="Elektrotechnik
",Modulplaner_WING!$S$10="Technische Mechanik
",Modulplaner_WING!$S$10="Weiterführende ingenieurwissenschaftliche Grundlagen
",Modulplaner_WING!$S$10="Werkstoffkunde
"),3,IF(Modulplaner_WING!$S$10="Einführung in die Programmierung
",5,IF(OR(Modulplaner_WING!$S$10="Grundlagen BWL I
",Modulplaner_WING!$S$10="Mathematik I
",Modulplaner_WING!$S$10="Mathematik II
",Modulplaner_WING!$S$10="Mathematik III
"),7,IF(Modulplaner_WING!$S$10="Grundlagen BWL II
",8,IF(OR(Modulplaner_WING!$S$10="Einführung in die Statistik
",Modulplaner_WING!$S$10="Einführung in die Volkswirtschaftslehre
",Modulplaner_WING!$S$10="Grundlagen der Informatik
"),10,9))))))</f>
        <v/>
      </c>
      <c r="M108" s="9"/>
      <c r="O108" s="9"/>
      <c r="Q108" s="81"/>
      <c r="S108" s="81"/>
    </row>
    <row r="109" spans="1:19" x14ac:dyDescent="0.3">
      <c r="A109" t="str">
        <f>IF(ISBLANK(Modulplaner_WING!C10),"",Modulplaner_WING!C10)</f>
        <v/>
      </c>
      <c r="B109" s="25">
        <f>IF(ISBLANK(Modulplaner_WING!$C$10),0,MIN(Modulplaner_WING!$D$10,IF(OR(Modulplaner_WING!$C$10="Elektrotechnik
",Modulplaner_WING!$C$10="Technische Mechanik
",Modulplaner_WING!$C$10="Weiterführende ingenieurwissenschaftliche Grundlagen
",Modulplaner_WING!$C$10="Werkstoffkunde
"),3,IF(Modulplaner_WING!$C$10="Einführung in die Programmierung
",5,IF(OR(Modulplaner_WING!$C$10="Grundlagen BWL I
",Modulplaner_WING!$C$10="Mathematik I
",Modulplaner_WING!$C$10="Mathematik II
",Modulplaner_WING!$C$10="Mathematik III
"),7,IF(Modulplaner_WING!$C$10="Grundlagen BWL II
",8,IF(OR(Modulplaner_WING!$C$10="Einführung in die Statistik
",Modulplaner_WING!$C$10="Einführung in die Volkswirtschaftslehre
",Modulplaner_WING!$C$10="Grundlagen der Informatik
"),10,9)))))))</f>
        <v>0</v>
      </c>
      <c r="C109" s="82" t="s">
        <v>8</v>
      </c>
      <c r="D109" s="81" t="str">
        <f>IF(ISBLANK(Modulplaner_WING!$C$11),"",Modulplaner_WING!$C$11&amp;"  "&amp;MIN(Modulplaner_WING!$D$11,IF(OR(Modulplaner_WING!$C$11="Elektrotechnik
",Modulplaner_WING!$C$11="Technische Mechanik
",Modulplaner_WING!$C$11="Weiterführende ingenieurwissenschaftliche Grundlagen
",Modulplaner_WING!$C$11="Werkstoffkunde
"),3,IF(Modulplaner_WING!$C$11="Einführung in die Programmierung
",5,IF(OR(Modulplaner_WING!$C$11="Grundlagen BWL I
",Modulplaner_WING!$C$11="Mathematik I
",Modulplaner_WING!$C$11="Mathematik II
",Modulplaner_WING!$C$11="Mathematik III
"),7,IF(Modulplaner_WING!$C$11="Grundlagen BWL II
",8,IF(OR(Modulplaner_WING!$C$11="Einführung in die Statistik
",Modulplaner_WING!$C$11="Einführung in die Volkswirtschaftslehre
",Modulplaner_WING!$C$11="Grundlagen der Informatik
"),10,9))))))&amp;"/"&amp;IF(OR(Modulplaner_WING!$C$11="Elektrotechnik
",Modulplaner_WING!$C$11="Technische Mechanik
",Modulplaner_WING!$C$11="Weiterführende ingenieurwissenschaftliche Grundlagen
",Modulplaner_WING!$C$11="Werkstoffkunde
"),3,IF(Modulplaner_WING!$C$11="Einführung in die Programmierung
",5,IF(OR(Modulplaner_WING!$C$11="Grundlagen BWL I
",Modulplaner_WING!$C$11="Mathematik I
",Modulplaner_WING!$C$11="Mathematik II
",Modulplaner_WING!$C$11="Mathematik III
"),7,IF(Modulplaner_WING!$C$11="Grundlagen BWL II
",8,IF(OR(Modulplaner_WING!$C$11="Einführung in die Statistik
",Modulplaner_WING!$C$11="Einführung in die Volkswirtschaftslehre
",Modulplaner_WING!$C$11="Grundlagen der Informatik
"),10,9))))))</f>
        <v/>
      </c>
      <c r="E109" s="81" t="str">
        <f>IF(ISBLANK(Modulplaner_WING!$E$11),"",Modulplaner_WING!$E$11&amp;"  "&amp;MIN(Modulplaner_WING!$F$11,IF(OR(Modulplaner_WING!$E$11="Elektrotechnik
",Modulplaner_WING!$E$11="Technische Mechanik
",Modulplaner_WING!$E$11="Weiterführende ingenieurwissenschaftliche Grundlagen
",Modulplaner_WING!$E$11="Werkstoffkunde
"),3,IF(Modulplaner_WING!$E$11="Einführung in die Programmierung
",5,IF(OR(Modulplaner_WING!$E$11="Grundlagen BWL I
",Modulplaner_WING!$E$11="Mathematik I
",Modulplaner_WING!$E$11="Mathematik II
",Modulplaner_WING!$E$11="Mathematik III
"),7,IF(Modulplaner_WING!$E$11="Grundlagen BWL II
",8,IF(OR(Modulplaner_WING!$E$11="Einführung in die Statistik
",Modulplaner_WING!$E$11="Einführung in die Volkswirtschaftslehre
",Modulplaner_WING!$E$11="Grundlagen der Informatik
"),10,9))))))&amp;"/"&amp;IF(OR(Modulplaner_WING!$E$11="Elektrotechnik
",Modulplaner_WING!$E$11="Technische Mechanik
",Modulplaner_WING!$E$11="Weiterführende ingenieurwissenschaftliche Grundlagen
",Modulplaner_WING!$E$11="Werkstoffkunde
"),3,IF(Modulplaner_WING!$E$11="Einführung in die Programmierung
",5,IF(OR(Modulplaner_WING!$E$11="Grundlagen BWL I
",Modulplaner_WING!$E$11="Mathematik I
",Modulplaner_WING!$E$11="Mathematik II
",Modulplaner_WING!$E$11="Mathematik III
"),7,IF(Modulplaner_WING!$E$11="Grundlagen BWL II
",8,IF(OR(Modulplaner_WING!$E$11="Einführung in die Statistik
",Modulplaner_WING!$E$11="Einführung in die Volkswirtschaftslehre
",Modulplaner_WING!$E$11="Grundlagen der Informatik
"),10,9))))))</f>
        <v/>
      </c>
      <c r="F109" s="81" t="str">
        <f>IF(ISBLANK(Modulplaner_WING!$G$11),"",Modulplaner_WING!$G$11&amp;"  "&amp;MIN(Modulplaner_WING!$H$11,IF(OR(Modulplaner_WING!$G$11="Elektrotechnik
",Modulplaner_WING!$G$11="Technische Mechanik
",Modulplaner_WING!$G$11="Weiterführende ingenieurwissenschaftliche Grundlagen
",Modulplaner_WING!$G$11="Werkstoffkunde
"),3,IF(Modulplaner_WING!$G$11="Einführung in die Programmierung
",5,IF(OR(Modulplaner_WING!$G$11="Grundlagen BWL I
",Modulplaner_WING!$G$11="Mathematik I
",Modulplaner_WING!$G$11="Mathematik II
",Modulplaner_WING!$G$11="Mathematik III
"),7,IF(Modulplaner_WING!$G$11="Grundlagen BWL II
",8,IF(OR(Modulplaner_WING!$G$11="Einführung in die Statistik
",Modulplaner_WING!$G$11="Einführung in die Volkswirtschaftslehre
",Modulplaner_WING!$G$11="Grundlagen der Informatik
"),10,9))))))&amp;"/"&amp;IF(OR(Modulplaner_WING!$G$11="Elektrotechnik
",Modulplaner_WING!$G$11="Technische Mechanik
",Modulplaner_WING!$G$11="Weiterführende ingenieurwissenschaftliche Grundlagen
",Modulplaner_WING!$G$11="Werkstoffkunde
"),3,IF(Modulplaner_WING!$G$11="Einführung in die Programmierung
",5,IF(OR(Modulplaner_WING!$G$11="Grundlagen BWL I
",Modulplaner_WING!$G$11="Mathematik I
",Modulplaner_WING!$G$11="Mathematik II
",Modulplaner_WING!$G$11="Mathematik III
"),7,IF(Modulplaner_WING!$G$11="Grundlagen BWL II
",8,IF(OR(Modulplaner_WING!$G$11="Einführung in die Statistik
",Modulplaner_WING!$G$11="Einführung in die Volkswirtschaftslehre
",Modulplaner_WING!$G$11="Grundlagen der Informatik
"),10,9))))))</f>
        <v/>
      </c>
      <c r="G109" s="81" t="str">
        <f>IF(ISBLANK(Modulplaner_WING!$I$11),"",Modulplaner_WING!$I$11&amp;"  "&amp;MIN(Modulplaner_WING!$J$11,IF(OR(Modulplaner_WING!$I$11="Elektrotechnik
",Modulplaner_WING!$I$11="Technische Mechanik
",Modulplaner_WING!$I$11="Weiterführende ingenieurwissenschaftliche Grundlagen
",Modulplaner_WING!$I$11="Werkstoffkunde
"),3,IF(Modulplaner_WING!$I$11="Einführung in die Programmierung
",5,IF(OR(Modulplaner_WING!$I$11="Grundlagen BWL I
",Modulplaner_WING!$I$11="Mathematik I
",Modulplaner_WING!$I$11="Mathematik II
",Modulplaner_WING!$I$11="Mathematik III
"),7,IF(Modulplaner_WING!$I$11="Grundlagen BWL II
",8,IF(OR(Modulplaner_WING!$I$11="Einführung in die Statistik
",Modulplaner_WING!$I$11="Einführung in die Volkswirtschaftslehre
",Modulplaner_WING!$I$11="Grundlagen der Informatik
"),10,9))))))&amp;"/"&amp;IF(OR(Modulplaner_WING!$I$11="Elektrotechnik
",Modulplaner_WING!$I$11="Technische Mechanik
",Modulplaner_WING!$I$11="Weiterführende ingenieurwissenschaftliche Grundlagen
",Modulplaner_WING!$I$11="Werkstoffkunde
"),3,IF(Modulplaner_WING!$I$11="Einführung in die Programmierung
",5,IF(OR(Modulplaner_WING!$I$11="Grundlagen BWL I
",Modulplaner_WING!$I$11="Mathematik I
",Modulplaner_WING!$I$11="Mathematik II
",Modulplaner_WING!$I$11="Mathematik III
"),7,IF(Modulplaner_WING!$I$11="Grundlagen BWL II
",8,IF(OR(Modulplaner_WING!$I$11="Einführung in die Statistik
",Modulplaner_WING!$I$11="Einführung in die Volkswirtschaftslehre
",Modulplaner_WING!$I$11="Grundlagen der Informatik
"),10,9))))))</f>
        <v/>
      </c>
      <c r="H109" s="81" t="str">
        <f>IF(ISBLANK(Modulplaner_WING!$K$11),"",Modulplaner_WING!$K$11&amp;"  "&amp;MIN(Modulplaner_WING!$L$11,IF(OR(Modulplaner_WING!$K$11="Elektrotechnik
",Modulplaner_WING!$K$11="Technische Mechanik
",Modulplaner_WING!$K$11="Weiterführende ingenieurwissenschaftliche Grundlagen
",Modulplaner_WING!$K$11="Werkstoffkunde
"),3,IF(Modulplaner_WING!$K$11="Einführung in die Programmierung
",5,IF(OR(Modulplaner_WING!$K$11="Grundlagen BWL I
",Modulplaner_WING!$K$11="Mathematik I
",Modulplaner_WING!$K$11="Mathematik II
",Modulplaner_WING!$K$11="Mathematik III
"),7,IF(Modulplaner_WING!$K$11="Grundlagen BWL II
",8,IF(OR(Modulplaner_WING!$K$11="Einführung in die Statistik
",Modulplaner_WING!$K$11="Einführung in die Volkswirtschaftslehre
",Modulplaner_WING!$K$11="Grundlagen der Informatik
"),10,9))))))&amp;"/"&amp;IF(OR(Modulplaner_WING!$K$11="Elektrotechnik
",Modulplaner_WING!$K$11="Technische Mechanik
",Modulplaner_WING!$K$11="Weiterführende ingenieurwissenschaftliche Grundlagen
",Modulplaner_WING!$K$11="Werkstoffkunde
"),3,IF(Modulplaner_WING!$K$11="Einführung in die Programmierung
",5,IF(OR(Modulplaner_WING!$K$11="Grundlagen BWL I
",Modulplaner_WING!$K$11="Mathematik I
",Modulplaner_WING!$K$11="Mathematik II
",Modulplaner_WING!$K$11="Mathematik III
"),7,IF(Modulplaner_WING!$K$11="Grundlagen BWL II
",8,IF(OR(Modulplaner_WING!$K$11="Einführung in die Statistik
",Modulplaner_WING!$K$11="Einführung in die Volkswirtschaftslehre
",Modulplaner_WING!$K$11="Grundlagen der Informatik
"),10,9))))))</f>
        <v/>
      </c>
      <c r="I109" s="81" t="str">
        <f>IF(ISBLANK(Modulplaner_WING!$M$11),"",Modulplaner_WING!$M$11&amp;"  "&amp;MIN(Modulplaner_WING!$N$11,IF(OR(Modulplaner_WING!$M$11="Elektrotechnik
",Modulplaner_WING!$M$11="Technische Mechanik
",Modulplaner_WING!$M$11="Weiterführende ingenieurwissenschaftliche Grundlagen
",Modulplaner_WING!$M$11="Werkstoffkunde
"),3,IF(Modulplaner_WING!$M$11="Einführung in die Programmierung
",5,IF(OR(Modulplaner_WING!$M$11="Grundlagen BWL I
",Modulplaner_WING!$M$11="Mathematik I
",Modulplaner_WING!$M$11="Mathematik II
",Modulplaner_WING!$M$11="Mathematik III
"),7,IF(Modulplaner_WING!$M$11="Grundlagen BWL II
",8,IF(OR(Modulplaner_WING!$M$11="Einführung in die Statistik
",Modulplaner_WING!$M$11="Einführung in die Volkswirtschaftslehre
",Modulplaner_WING!$M$11="Grundlagen der Informatik
"),10,9))))))&amp;"/"&amp;IF(OR(Modulplaner_WING!$M$11="Elektrotechnik
",Modulplaner_WING!$M$11="Technische Mechanik
",Modulplaner_WING!$M$11="Weiterführende ingenieurwissenschaftliche Grundlagen
",Modulplaner_WING!$M$11="Werkstoffkunde
"),3,IF(Modulplaner_WING!$M$11="Einführung in die Programmierung
",5,IF(OR(Modulplaner_WING!$M$11="Grundlagen BWL I
",Modulplaner_WING!$M$11="Mathematik I
",Modulplaner_WING!$M$11="Mathematik II
",Modulplaner_WING!$M$11="Mathematik III
"),7,IF(Modulplaner_WING!$M$11="Grundlagen BWL II
",8,IF(OR(Modulplaner_WING!$M$11="Einführung in die Statistik
",Modulplaner_WING!$M$11="Einführung in die Volkswirtschaftslehre
",Modulplaner_WING!$M$11="Grundlagen der Informatik
"),10,9))))))</f>
        <v/>
      </c>
      <c r="J109" s="81" t="str">
        <f>IF(ISBLANK(Modulplaner_WING!$O$11),"",Modulplaner_WING!$O$11&amp;"  "&amp;MIN(Modulplaner_WING!$P$11,IF(OR(Modulplaner_WING!$O$11="Elektrotechnik
",Modulplaner_WING!$O$11="Technische Mechanik
",Modulplaner_WING!$O$11="Weiterführende ingenieurwissenschaftliche Grundlagen
",Modulplaner_WING!$O$11="Werkstoffkunde
"),3,IF(Modulplaner_WING!$O$11="Einführung in die Programmierung
",5,IF(OR(Modulplaner_WING!$O$11="Grundlagen BWL I
",Modulplaner_WING!$O$11="Mathematik I
",Modulplaner_WING!$O$11="Mathematik II
",Modulplaner_WING!$O$11="Mathematik III
"),7,IF(Modulplaner_WING!$O$11="Grundlagen BWL II
",8,IF(OR(Modulplaner_WING!$O$11="Einführung in die Statistik
",Modulplaner_WING!$O$11="Einführung in die Volkswirtschaftslehre
",Modulplaner_WING!$O$11="Grundlagen der Informatik
"),10,9))))))&amp;"/"&amp;IF(OR(Modulplaner_WING!$O$11="Elektrotechnik
",Modulplaner_WING!$O$11="Technische Mechanik
",Modulplaner_WING!$O$11="Weiterführende ingenieurwissenschaftliche Grundlagen
",Modulplaner_WING!$O$11="Werkstoffkunde
"),3,IF(Modulplaner_WING!$O$11="Einführung in die Programmierung
",5,IF(OR(Modulplaner_WING!$O$11="Grundlagen BWL I
",Modulplaner_WING!$O$11="Mathematik I
",Modulplaner_WING!$O$11="Mathematik II
",Modulplaner_WING!$O$11="Mathematik III
"),7,IF(Modulplaner_WING!$O$11="Grundlagen BWL II
",8,IF(OR(Modulplaner_WING!$O$11="Einführung in die Statistik
",Modulplaner_WING!$O$11="Einführung in die Volkswirtschaftslehre
",Modulplaner_WING!$O$11="Grundlagen der Informatik
"),10,9))))))</f>
        <v/>
      </c>
      <c r="K109" s="81" t="str">
        <f>IF(ISBLANK(Modulplaner_WING!$Q$11),"",Modulplaner_WING!$Q$11&amp;"  "&amp;MIN(Modulplaner_WING!$R$11,IF(OR(Modulplaner_WING!$Q$11="Elektrotechnik
",Modulplaner_WING!$Q$11="Technische Mechanik
",Modulplaner_WING!$Q$11="Weiterführende ingenieurwissenschaftliche Grundlagen
",Modulplaner_WING!$Q$11="Werkstoffkunde
"),3,IF(Modulplaner_WING!$Q$11="Einführung in die Programmierung
",5,IF(OR(Modulplaner_WING!$Q$11="Grundlagen BWL I
",Modulplaner_WING!$Q$11="Mathematik I
",Modulplaner_WING!$Q$11="Mathematik II
",Modulplaner_WING!$Q$11="Mathematik III
"),7,IF(Modulplaner_WING!$Q$11="Grundlagen BWL II
",8,IF(OR(Modulplaner_WING!$Q$11="Einführung in die Statistik
",Modulplaner_WING!$Q$11="Einführung in die Volkswirtschaftslehre
",Modulplaner_WING!$Q$11="Grundlagen der Informatik
"),10,9))))))&amp;"/"&amp;IF(OR(Modulplaner_WING!$Q$11="Elektrotechnik
",Modulplaner_WING!$Q$11="Technische Mechanik
",Modulplaner_WING!$Q$11="Weiterführende ingenieurwissenschaftliche Grundlagen
",Modulplaner_WING!$Q$11="Werkstoffkunde
"),3,IF(Modulplaner_WING!$Q$11="Einführung in die Programmierung
",5,IF(OR(Modulplaner_WING!$Q$11="Grundlagen BWL I
",Modulplaner_WING!$Q$11="Mathematik I
",Modulplaner_WING!$Q$11="Mathematik II
",Modulplaner_WING!$Q$11="Mathematik III
"),7,IF(Modulplaner_WING!$Q$11="Grundlagen BWL II
",8,IF(OR(Modulplaner_WING!$Q$11="Einführung in die Statistik
",Modulplaner_WING!$Q$11="Einführung in die Volkswirtschaftslehre
",Modulplaner_WING!$Q$11="Grundlagen der Informatik
"),10,9))))))</f>
        <v/>
      </c>
      <c r="L109" s="81" t="str">
        <f>IF(ISBLANK(Modulplaner_WING!$S$11),"",Modulplaner_WING!$S$11&amp;"  "&amp;MIN(Modulplaner_WING!$T$11,IF(OR(Modulplaner_WING!$S$11="Elektrotechnik
",Modulplaner_WING!$S$11="Technische Mechanik
",Modulplaner_WING!$S$11="Weiterführende ingenieurwissenschaftliche Grundlagen
",Modulplaner_WING!$S$11="Werkstoffkunde
"),3,IF(Modulplaner_WING!$S$11="Einführung in die Programmierung
",5,IF(OR(Modulplaner_WING!$S$11="Grundlagen BWL I
",Modulplaner_WING!$S$11="Mathematik I
",Modulplaner_WING!$S$11="Mathematik II
",Modulplaner_WING!$S$11="Mathematik III
"),7,IF(Modulplaner_WING!$S$11="Grundlagen BWL II
",8,IF(OR(Modulplaner_WING!$S$11="Einführung in die Statistik
",Modulplaner_WING!$S$11="Einführung in die Volkswirtschaftslehre
",Modulplaner_WING!$S$11="Grundlagen der Informatik
"),10,9))))))&amp;"/"&amp;IF(OR(Modulplaner_WING!$S$11="Elektrotechnik
",Modulplaner_WING!$S$11="Technische Mechanik
",Modulplaner_WING!$S$11="Weiterführende ingenieurwissenschaftliche Grundlagen
",Modulplaner_WING!$S$11="Werkstoffkunde
"),3,IF(Modulplaner_WING!$S$11="Einführung in die Programmierung
",5,IF(OR(Modulplaner_WING!$S$11="Grundlagen BWL I
",Modulplaner_WING!$S$11="Mathematik I
",Modulplaner_WING!$S$11="Mathematik II
",Modulplaner_WING!$S$11="Mathematik III
"),7,IF(Modulplaner_WING!$S$11="Grundlagen BWL II
",8,IF(OR(Modulplaner_WING!$S$11="Einführung in die Statistik
",Modulplaner_WING!$S$11="Einführung in die Volkswirtschaftslehre
",Modulplaner_WING!$S$11="Grundlagen der Informatik
"),10,9))))))</f>
        <v/>
      </c>
      <c r="M109" s="9"/>
      <c r="O109" s="9"/>
      <c r="Q109" s="81"/>
      <c r="S109" s="81"/>
    </row>
    <row r="110" spans="1:19" x14ac:dyDescent="0.3">
      <c r="A110" t="str">
        <f>IF(ISBLANK(Modulplaner_WING!C11),"",Modulplaner_WING!C11)</f>
        <v/>
      </c>
      <c r="B110" s="25">
        <f>IF(ISBLANK(Modulplaner_WING!$C$11),0,MIN(Modulplaner_WING!$D$11,IF(OR(Modulplaner_WING!$C$11="Elektrotechnik
",Modulplaner_WING!$C$11="Technische Mechanik
",Modulplaner_WING!$C$11="Weiterführende ingenieurwissenschaftliche Grundlagen
",Modulplaner_WING!$C$11="Werkstoffkunde
"),3,IF(Modulplaner_WING!$C$11="Einführung in die Programmierung
",5,IF(OR(Modulplaner_WING!$C$11="Grundlagen BWL I
",Modulplaner_WING!$C$11="Mathematik I
",Modulplaner_WING!$C$11="Mathematik II
",Modulplaner_WING!$C$11="Mathematik III
"),7,IF(Modulplaner_WING!$C$11="Grundlagen BWL II
",8,IF(OR(Modulplaner_WING!$C$11="Einführung in die Statistik
",Modulplaner_WING!$C$11="Einführung in die Volkswirtschaftslehre
",Modulplaner_WING!$C$11="Grundlagen der Informatik
"),10,9)))))))</f>
        <v>0</v>
      </c>
      <c r="C110" s="82" t="s">
        <v>25</v>
      </c>
      <c r="D110" s="81" t="str">
        <f>IF(ISBLANK(Modulplaner_WING!$C$12),"",Modulplaner_WING!$C$12&amp;"  "&amp;MIN(Modulplaner_WING!$D$12,IF(OR(Modulplaner_WING!$C$12="Elektrotechnik
",Modulplaner_WING!$C$12="Technische Mechanik
",Modulplaner_WING!$C$12="Weiterführende ingenieurwissenschaftliche Grundlagen
",Modulplaner_WING!$C$12="Werkstoffkunde
"),3,IF(Modulplaner_WING!$C$12="Einführung in die Programmierung
",5,IF(OR(Modulplaner_WING!$C$12="Grundlagen BWL I
",Modulplaner_WING!$C$12="Mathematik I
",Modulplaner_WING!$C$12="Mathematik II
",Modulplaner_WING!$C$12="Mathematik III
"),7,IF(Modulplaner_WING!$C$12="Grundlagen BWL II
",8,IF(OR(Modulplaner_WING!$C$12="Einführung in die Statistik
",Modulplaner_WING!$C$12="Einführung in die Volkswirtschaftslehre
",Modulplaner_WING!$C$12="Grundlagen der Informatik
"),10,9))))))&amp;"/"&amp;IF(OR(Modulplaner_WING!$C$12="Elektrotechnik
",Modulplaner_WING!$C$12="Technische Mechanik
",Modulplaner_WING!$C$12="Weiterführende ingenieurwissenschaftliche Grundlagen
",Modulplaner_WING!$C$12="Werkstoffkunde
"),3,IF(Modulplaner_WING!$C$12="Einführung in die Programmierung
",5,IF(OR(Modulplaner_WING!$C$12="Grundlagen BWL I
",Modulplaner_WING!$C$12="Mathematik I
",Modulplaner_WING!$C$12="Mathematik II
",Modulplaner_WING!$C$12="Mathematik III
"),7,IF(Modulplaner_WING!$C$12="Grundlagen BWL II
",8,IF(OR(Modulplaner_WING!$C$12="Einführung in die Statistik
",Modulplaner_WING!$C$12="Einführung in die Volkswirtschaftslehre
",Modulplaner_WING!$C$12="Grundlagen der Informatik
"),10,9))))))</f>
        <v/>
      </c>
      <c r="E110" s="81" t="str">
        <f>IF(ISBLANK(Modulplaner_WING!$E$12),"",Modulplaner_WING!$E$12&amp;"  "&amp;MIN(Modulplaner_WING!$F$12,IF(OR(Modulplaner_WING!$E$12="Elektrotechnik
",Modulplaner_WING!$E$12="Technische Mechanik
",Modulplaner_WING!$E$12="Weiterführende ingenieurwissenschaftliche Grundlagen
",Modulplaner_WING!$E$12="Werkstoffkunde
"),3,IF(Modulplaner_WING!$E$12="Einführung in die Programmierung
",5,IF(OR(Modulplaner_WING!$E$12="Grundlagen BWL I
",Modulplaner_WING!$E$12="Mathematik I
",Modulplaner_WING!$E$12="Mathematik II
",Modulplaner_WING!$E$12="Mathematik III
"),7,IF(Modulplaner_WING!$E$12="Grundlagen BWL II
",8,IF(OR(Modulplaner_WING!$E$12="Einführung in die Statistik
",Modulplaner_WING!$E$12="Einführung in die Volkswirtschaftslehre
",Modulplaner_WING!$E$12="Grundlagen der Informatik
"),10,9))))))&amp;"/"&amp;IF(OR(Modulplaner_WING!$E$12="Elektrotechnik
",Modulplaner_WING!$E$12="Technische Mechanik
",Modulplaner_WING!$E$12="Weiterführende ingenieurwissenschaftliche Grundlagen
",Modulplaner_WING!$E$12="Werkstoffkunde
"),3,IF(Modulplaner_WING!$E$12="Einführung in die Programmierung
",5,IF(OR(Modulplaner_WING!$E$12="Grundlagen BWL I
",Modulplaner_WING!$E$12="Mathematik I
",Modulplaner_WING!$E$12="Mathematik II
",Modulplaner_WING!$E$12="Mathematik III
"),7,IF(Modulplaner_WING!$E$12="Grundlagen BWL II
",8,IF(OR(Modulplaner_WING!$E$12="Einführung in die Statistik
",Modulplaner_WING!$E$12="Einführung in die Volkswirtschaftslehre
",Modulplaner_WING!$E$12="Grundlagen der Informatik
"),10,9))))))</f>
        <v/>
      </c>
      <c r="F110" s="81" t="str">
        <f>IF(ISBLANK(Modulplaner_WING!$G$12),"",Modulplaner_WING!$G$12&amp;"  "&amp;MIN(Modulplaner_WING!$H$12,IF(OR(Modulplaner_WING!$G$12="Elektrotechnik
",Modulplaner_WING!$G$12="Technische Mechanik
",Modulplaner_WING!$G$12="Weiterführende ingenieurwissenschaftliche Grundlagen
",Modulplaner_WING!$G$12="Werkstoffkunde
"),3,IF(Modulplaner_WING!$G$12="Einführung in die Programmierung
",5,IF(OR(Modulplaner_WING!$G$12="Grundlagen BWL I
",Modulplaner_WING!$G$12="Mathematik I
",Modulplaner_WING!$G$12="Mathematik II
",Modulplaner_WING!$G$12="Mathematik III
"),7,IF(Modulplaner_WING!$G$12="Grundlagen BWL II
",8,IF(OR(Modulplaner_WING!$G$12="Einführung in die Statistik
",Modulplaner_WING!$G$12="Einführung in die Volkswirtschaftslehre
",Modulplaner_WING!$G$12="Grundlagen der Informatik
"),10,9))))))&amp;"/"&amp;IF(OR(Modulplaner_WING!$G$12="Elektrotechnik
",Modulplaner_WING!$G$12="Technische Mechanik
",Modulplaner_WING!$G$12="Weiterführende ingenieurwissenschaftliche Grundlagen
",Modulplaner_WING!$G$12="Werkstoffkunde
"),3,IF(Modulplaner_WING!$G$12="Einführung in die Programmierung
",5,IF(OR(Modulplaner_WING!$G$12="Grundlagen BWL I
",Modulplaner_WING!$G$12="Mathematik I
",Modulplaner_WING!$G$12="Mathematik II
",Modulplaner_WING!$G$12="Mathematik III
"),7,IF(Modulplaner_WING!$G$12="Grundlagen BWL II
",8,IF(OR(Modulplaner_WING!$G$12="Einführung in die Statistik
",Modulplaner_WING!$G$12="Einführung in die Volkswirtschaftslehre
",Modulplaner_WING!$G$12="Grundlagen der Informatik
"),10,9))))))</f>
        <v/>
      </c>
      <c r="G110" s="81" t="str">
        <f>IF(ISBLANK(Modulplaner_WING!$I$12),"",Modulplaner_WING!$I$12&amp;"  "&amp;MIN(Modulplaner_WING!$J$12,IF(OR(Modulplaner_WING!$I$12="Elektrotechnik
",Modulplaner_WING!$I$12="Technische Mechanik
",Modulplaner_WING!$I$12="Weiterführende ingenieurwissenschaftliche Grundlagen
",Modulplaner_WING!$I$12="Werkstoffkunde
"),3,IF(Modulplaner_WING!$I$12="Einführung in die Programmierung
",5,IF(OR(Modulplaner_WING!$I$12="Grundlagen BWL I
",Modulplaner_WING!$I$12="Mathematik I
",Modulplaner_WING!$I$12="Mathematik II
",Modulplaner_WING!$I$12="Mathematik III
"),7,IF(Modulplaner_WING!$I$12="Grundlagen BWL II
",8,IF(OR(Modulplaner_WING!$I$12="Einführung in die Statistik
",Modulplaner_WING!$I$12="Einführung in die Volkswirtschaftslehre
",Modulplaner_WING!$I$12="Grundlagen der Informatik
"),10,9))))))&amp;"/"&amp;IF(OR(Modulplaner_WING!$I$12="Elektrotechnik
",Modulplaner_WING!$I$12="Technische Mechanik
",Modulplaner_WING!$I$12="Weiterführende ingenieurwissenschaftliche Grundlagen
",Modulplaner_WING!$I$12="Werkstoffkunde
"),3,IF(Modulplaner_WING!$I$12="Einführung in die Programmierung
",5,IF(OR(Modulplaner_WING!$I$12="Grundlagen BWL I
",Modulplaner_WING!$I$12="Mathematik I
",Modulplaner_WING!$I$12="Mathematik II
",Modulplaner_WING!$I$12="Mathematik III
"),7,IF(Modulplaner_WING!$I$12="Grundlagen BWL II
",8,IF(OR(Modulplaner_WING!$I$12="Einführung in die Statistik
",Modulplaner_WING!$I$12="Einführung in die Volkswirtschaftslehre
",Modulplaner_WING!$I$12="Grundlagen der Informatik
"),10,9))))))</f>
        <v/>
      </c>
      <c r="H110" s="81" t="str">
        <f>IF(ISBLANK(Modulplaner_WING!$K$12),"",Modulplaner_WING!$K$12&amp;"  "&amp;MIN(Modulplaner_WING!$L$12,IF(OR(Modulplaner_WING!$K$12="Elektrotechnik
",Modulplaner_WING!$K$12="Technische Mechanik
",Modulplaner_WING!$K$12="Weiterführende ingenieurwissenschaftliche Grundlagen
",Modulplaner_WING!$K$12="Werkstoffkunde
"),3,IF(Modulplaner_WING!$K$12="Einführung in die Programmierung
",5,IF(OR(Modulplaner_WING!$K$12="Grundlagen BWL I
",Modulplaner_WING!$K$12="Mathematik I
",Modulplaner_WING!$K$12="Mathematik II
",Modulplaner_WING!$K$12="Mathematik III
"),7,IF(Modulplaner_WING!$K$12="Grundlagen BWL II
",8,IF(OR(Modulplaner_WING!$K$12="Einführung in die Statistik
",Modulplaner_WING!$K$12="Einführung in die Volkswirtschaftslehre
",Modulplaner_WING!$K$12="Grundlagen der Informatik
"),10,9))))))&amp;"/"&amp;IF(OR(Modulplaner_WING!$K$12="Elektrotechnik
",Modulplaner_WING!$K$12="Technische Mechanik
",Modulplaner_WING!$K$12="Weiterführende ingenieurwissenschaftliche Grundlagen
",Modulplaner_WING!$K$12="Werkstoffkunde
"),3,IF(Modulplaner_WING!$K$12="Einführung in die Programmierung
",5,IF(OR(Modulplaner_WING!$K$12="Grundlagen BWL I
",Modulplaner_WING!$K$12="Mathematik I
",Modulplaner_WING!$K$12="Mathematik II
",Modulplaner_WING!$K$12="Mathematik III
"),7,IF(Modulplaner_WING!$K$12="Grundlagen BWL II
",8,IF(OR(Modulplaner_WING!$K$12="Einführung in die Statistik
",Modulplaner_WING!$K$12="Einführung in die Volkswirtschaftslehre
",Modulplaner_WING!$K$12="Grundlagen der Informatik
"),10,9))))))</f>
        <v/>
      </c>
      <c r="I110" s="81" t="str">
        <f>IF(ISBLANK(Modulplaner_WING!$M$12),"",Modulplaner_WING!$M$12&amp;"  "&amp;MIN(Modulplaner_WING!$N$12,IF(OR(Modulplaner_WING!$M$12="Elektrotechnik
",Modulplaner_WING!$M$12="Technische Mechanik
",Modulplaner_WING!$M$12="Weiterführende ingenieurwissenschaftliche Grundlagen
",Modulplaner_WING!$M$12="Werkstoffkunde
"),3,IF(Modulplaner_WING!$M$12="Einführung in die Programmierung
",5,IF(OR(Modulplaner_WING!$M$12="Grundlagen BWL I
",Modulplaner_WING!$M$12="Mathematik I
",Modulplaner_WING!$M$12="Mathematik II
",Modulplaner_WING!$M$12="Mathematik III
"),7,IF(Modulplaner_WING!$M$12="Grundlagen BWL II
",8,IF(OR(Modulplaner_WING!$M$12="Einführung in die Statistik
",Modulplaner_WING!$M$12="Einführung in die Volkswirtschaftslehre
",Modulplaner_WING!$M$12="Grundlagen der Informatik
"),10,9))))))&amp;"/"&amp;IF(OR(Modulplaner_WING!$M$12="Elektrotechnik
",Modulplaner_WING!$M$12="Technische Mechanik
",Modulplaner_WING!$M$12="Weiterführende ingenieurwissenschaftliche Grundlagen
",Modulplaner_WING!$M$12="Werkstoffkunde
"),3,IF(Modulplaner_WING!$M$12="Einführung in die Programmierung
",5,IF(OR(Modulplaner_WING!$M$12="Grundlagen BWL I
",Modulplaner_WING!$M$12="Mathematik I
",Modulplaner_WING!$M$12="Mathematik II
",Modulplaner_WING!$M$12="Mathematik III
"),7,IF(Modulplaner_WING!$M$12="Grundlagen BWL II
",8,IF(OR(Modulplaner_WING!$M$12="Einführung in die Statistik
",Modulplaner_WING!$M$12="Einführung in die Volkswirtschaftslehre
",Modulplaner_WING!$M$12="Grundlagen der Informatik
"),10,9))))))</f>
        <v/>
      </c>
      <c r="J110" s="81" t="str">
        <f>IF(ISBLANK(Modulplaner_WING!$O$12),"",Modulplaner_WING!$O$12&amp;"  "&amp;MIN(Modulplaner_WING!$P$12,IF(OR(Modulplaner_WING!$O$12="Elektrotechnik
",Modulplaner_WING!$O$12="Technische Mechanik
",Modulplaner_WING!$O$12="Weiterführende ingenieurwissenschaftliche Grundlagen
",Modulplaner_WING!$O$12="Werkstoffkunde
"),3,IF(Modulplaner_WING!$O$12="Einführung in die Programmierung
",5,IF(OR(Modulplaner_WING!$O$12="Grundlagen BWL I
",Modulplaner_WING!$O$12="Mathematik I
",Modulplaner_WING!$O$12="Mathematik II
",Modulplaner_WING!$O$12="Mathematik III
"),7,IF(Modulplaner_WING!$O$12="Grundlagen BWL II
",8,IF(OR(Modulplaner_WING!$O$12="Einführung in die Statistik
",Modulplaner_WING!$O$12="Einführung in die Volkswirtschaftslehre
",Modulplaner_WING!$O$12="Grundlagen der Informatik
"),10,9))))))&amp;"/"&amp;IF(OR(Modulplaner_WING!$O$12="Elektrotechnik
",Modulplaner_WING!$O$12="Technische Mechanik
",Modulplaner_WING!$O$12="Weiterführende ingenieurwissenschaftliche Grundlagen
",Modulplaner_WING!$O$12="Werkstoffkunde
"),3,IF(Modulplaner_WING!$O$12="Einführung in die Programmierung
",5,IF(OR(Modulplaner_WING!$O$12="Grundlagen BWL I
",Modulplaner_WING!$O$12="Mathematik I
",Modulplaner_WING!$O$12="Mathematik II
",Modulplaner_WING!$O$12="Mathematik III
"),7,IF(Modulplaner_WING!$O$12="Grundlagen BWL II
",8,IF(OR(Modulplaner_WING!$O$12="Einführung in die Statistik
",Modulplaner_WING!$O$12="Einführung in die Volkswirtschaftslehre
",Modulplaner_WING!$O$12="Grundlagen der Informatik
"),10,9))))))</f>
        <v/>
      </c>
      <c r="K110" s="81" t="str">
        <f>IF(ISBLANK(Modulplaner_WING!$Q$12),"",Modulplaner_WING!$Q$12&amp;"  "&amp;MIN(Modulplaner_WING!$R$12,IF(OR(Modulplaner_WING!$Q$12="Elektrotechnik
",Modulplaner_WING!$Q$12="Technische Mechanik
",Modulplaner_WING!$Q$12="Weiterführende ingenieurwissenschaftliche Grundlagen
",Modulplaner_WING!$Q$12="Werkstoffkunde
"),3,IF(Modulplaner_WING!$Q$12="Einführung in die Programmierung
",5,IF(OR(Modulplaner_WING!$Q$12="Grundlagen BWL I
",Modulplaner_WING!$Q$12="Mathematik I
",Modulplaner_WING!$Q$12="Mathematik II
",Modulplaner_WING!$Q$12="Mathematik III
"),7,IF(Modulplaner_WING!$Q$12="Grundlagen BWL II
",8,IF(OR(Modulplaner_WING!$Q$12="Einführung in die Statistik
",Modulplaner_WING!$Q$12="Einführung in die Volkswirtschaftslehre
",Modulplaner_WING!$Q$12="Grundlagen der Informatik
"),10,9))))))&amp;"/"&amp;IF(OR(Modulplaner_WING!$Q$12="Elektrotechnik
",Modulplaner_WING!$Q$12="Technische Mechanik
",Modulplaner_WING!$Q$12="Weiterführende ingenieurwissenschaftliche Grundlagen
",Modulplaner_WING!$Q$12="Werkstoffkunde
"),3,IF(Modulplaner_WING!$Q$12="Einführung in die Programmierung
",5,IF(OR(Modulplaner_WING!$Q$12="Grundlagen BWL I
",Modulplaner_WING!$Q$12="Mathematik I
",Modulplaner_WING!$Q$12="Mathematik II
",Modulplaner_WING!$Q$12="Mathematik III
"),7,IF(Modulplaner_WING!$Q$12="Grundlagen BWL II
",8,IF(OR(Modulplaner_WING!$Q$12="Einführung in die Statistik
",Modulplaner_WING!$Q$12="Einführung in die Volkswirtschaftslehre
",Modulplaner_WING!$Q$12="Grundlagen der Informatik
"),10,9))))))</f>
        <v/>
      </c>
      <c r="L110" s="81" t="str">
        <f>IF(ISBLANK(Modulplaner_WING!$S$12),"",Modulplaner_WING!$S$12&amp;"  "&amp;MIN(Modulplaner_WING!$T$12,IF(OR(Modulplaner_WING!$S$12="Elektrotechnik
",Modulplaner_WING!$S$12="Technische Mechanik
",Modulplaner_WING!$S$12="Weiterführende ingenieurwissenschaftliche Grundlagen
",Modulplaner_WING!$S$12="Werkstoffkunde
"),3,IF(Modulplaner_WING!$S$12="Einführung in die Programmierung
",5,IF(OR(Modulplaner_WING!$S$12="Grundlagen BWL I
",Modulplaner_WING!$S$12="Mathematik I
",Modulplaner_WING!$S$12="Mathematik II
",Modulplaner_WING!$S$12="Mathematik III
"),7,IF(Modulplaner_WING!$S$12="Grundlagen BWL II
",8,IF(OR(Modulplaner_WING!$S$12="Einführung in die Statistik
",Modulplaner_WING!$S$12="Einführung in die Volkswirtschaftslehre
",Modulplaner_WING!$S$12="Grundlagen der Informatik
"),10,9))))))&amp;"/"&amp;IF(OR(Modulplaner_WING!$S$12="Elektrotechnik
",Modulplaner_WING!$S$12="Technische Mechanik
",Modulplaner_WING!$S$12="Weiterführende ingenieurwissenschaftliche Grundlagen
",Modulplaner_WING!$S$12="Werkstoffkunde
"),3,IF(Modulplaner_WING!$S$12="Einführung in die Programmierung
",5,IF(OR(Modulplaner_WING!$S$12="Grundlagen BWL I
",Modulplaner_WING!$S$12="Mathematik I
",Modulplaner_WING!$S$12="Mathematik II
",Modulplaner_WING!$S$12="Mathematik III
"),7,IF(Modulplaner_WING!$S$12="Grundlagen BWL II
",8,IF(OR(Modulplaner_WING!$S$12="Einführung in die Statistik
",Modulplaner_WING!$S$12="Einführung in die Volkswirtschaftslehre
",Modulplaner_WING!$S$12="Grundlagen der Informatik
"),10,9))))))</f>
        <v/>
      </c>
      <c r="M110" s="9"/>
      <c r="O110" s="9"/>
      <c r="Q110" s="81"/>
      <c r="S110" s="81"/>
    </row>
    <row r="111" spans="1:19" x14ac:dyDescent="0.3">
      <c r="A111" t="str">
        <f>IF(ISBLANK(Modulplaner_WING!C12),"",Modulplaner_WING!C12)</f>
        <v/>
      </c>
      <c r="B111" s="25">
        <f>IF(ISBLANK(Modulplaner_WING!$C$12),0,MIN(Modulplaner_WING!$D$12,IF(OR(Modulplaner_WING!$C$12="Elektrotechnik
",Modulplaner_WING!$C$12="Technische Mechanik
",Modulplaner_WING!$C$12="Weiterführende ingenieurwissenschaftliche Grundlagen
",Modulplaner_WING!$C$12="Werkstoffkunde
"),3,IF(Modulplaner_WING!$C$12="Einführung in die Programmierung
",5,IF(OR(Modulplaner_WING!$C$12="Grundlagen BWL I
",Modulplaner_WING!$C$12="Mathematik I
",Modulplaner_WING!$C$12="Mathematik II
",Modulplaner_WING!$C$12="Mathematik III
"),7,IF(Modulplaner_WING!$C$12="Grundlagen BWL II
",8,IF(OR(Modulplaner_WING!$C$12="Einführung in die Statistik
",Modulplaner_WING!$C$12="Einführung in die Volkswirtschaftslehre
",Modulplaner_WING!$C$12="Grundlagen der Informatik
"),10,9)))))))</f>
        <v>0</v>
      </c>
      <c r="C111" s="82" t="s">
        <v>26</v>
      </c>
      <c r="D111" s="81" t="str">
        <f>IF(ISBLANK(Modulplaner_WING!$C$13),"",Modulplaner_WING!$C$13&amp;"  "&amp;MIN(Modulplaner_WING!$D$13,IF(OR(Modulplaner_WING!$C$13="Elektrotechnik
",Modulplaner_WING!$C$13="Technische Mechanik
",Modulplaner_WING!$C$13="Weiterführende ingenieurwissenschaftliche Grundlagen
",Modulplaner_WING!$C$13="Werkstoffkunde
"),3,IF(Modulplaner_WING!$C$13="Einführung in die Programmierung
",5,IF(OR(Modulplaner_WING!$C$13="Grundlagen BWL I
",Modulplaner_WING!$C$13="Mathematik I
",Modulplaner_WING!$C$13="Mathematik II
",Modulplaner_WING!$C$13="Mathematik III
"),7,IF(Modulplaner_WING!$C$13="Grundlagen BWL II
",8,IF(OR(Modulplaner_WING!$C$13="Einführung in die Statistik
",Modulplaner_WING!$C$13="Einführung in die Volkswirtschaftslehre
",Modulplaner_WING!$C$13="Grundlagen der Informatik
"),10,9))))))&amp;"/"&amp;IF(OR(Modulplaner_WING!$C$13="Elektrotechnik
",Modulplaner_WING!$C$13="Technische Mechanik
",Modulplaner_WING!$C$13="Weiterführende ingenieurwissenschaftliche Grundlagen
",Modulplaner_WING!$C$13="Werkstoffkunde
"),3,IF(Modulplaner_WING!$C$13="Einführung in die Programmierung
",5,IF(OR(Modulplaner_WING!$C$13="Grundlagen BWL I
",Modulplaner_WING!$C$13="Mathematik I
",Modulplaner_WING!$C$13="Mathematik II
",Modulplaner_WING!$C$13="Mathematik III
"),7,IF(Modulplaner_WING!$C$13="Grundlagen BWL II
",8,IF(OR(Modulplaner_WING!$C$13="Einführung in die Statistik
",Modulplaner_WING!$C$13="Einführung in die Volkswirtschaftslehre
",Modulplaner_WING!$C$13="Grundlagen der Informatik
"),10,9))))))</f>
        <v/>
      </c>
      <c r="E111" s="81" t="str">
        <f>IF(ISBLANK(Modulplaner_WING!$E$13),"",Modulplaner_WING!$E$13&amp;"  "&amp;MIN(Modulplaner_WING!$F$13,IF(OR(Modulplaner_WING!$E$13="Elektrotechnik
",Modulplaner_WING!$E$13="Technische Mechanik
",Modulplaner_WING!$E$13="Weiterführende ingenieurwissenschaftliche Grundlagen
",Modulplaner_WING!$E$13="Werkstoffkunde
"),3,IF(Modulplaner_WING!$E$13="Einführung in die Programmierung
",5,IF(OR(Modulplaner_WING!$E$13="Grundlagen BWL I
",Modulplaner_WING!$E$13="Mathematik I
",Modulplaner_WING!$E$13="Mathematik II
",Modulplaner_WING!$E$13="Mathematik III
"),7,IF(Modulplaner_WING!$E$13="Grundlagen BWL II
",8,IF(OR(Modulplaner_WING!$E$13="Einführung in die Statistik
",Modulplaner_WING!$E$13="Einführung in die Volkswirtschaftslehre
",Modulplaner_WING!$E$13="Grundlagen der Informatik
"),10,9))))))&amp;"/"&amp;IF(OR(Modulplaner_WING!$E$13="Elektrotechnik
",Modulplaner_WING!$E$13="Technische Mechanik
",Modulplaner_WING!$E$13="Weiterführende ingenieurwissenschaftliche Grundlagen
",Modulplaner_WING!$E$13="Werkstoffkunde
"),3,IF(Modulplaner_WING!$E$13="Einführung in die Programmierung
",5,IF(OR(Modulplaner_WING!$E$13="Grundlagen BWL I
",Modulplaner_WING!$E$13="Mathematik I
",Modulplaner_WING!$E$13="Mathematik II
",Modulplaner_WING!$E$13="Mathematik III
"),7,IF(Modulplaner_WING!$E$13="Grundlagen BWL II
",8,IF(OR(Modulplaner_WING!$E$13="Einführung in die Statistik
",Modulplaner_WING!$E$13="Einführung in die Volkswirtschaftslehre
",Modulplaner_WING!$E$13="Grundlagen der Informatik
"),10,9))))))</f>
        <v/>
      </c>
      <c r="F111" s="81" t="str">
        <f>IF(ISBLANK(Modulplaner_WING!$G$13),"",Modulplaner_WING!$G$13&amp;"  "&amp;MIN(Modulplaner_WING!$H$13,IF(OR(Modulplaner_WING!$G$13="Elektrotechnik
",Modulplaner_WING!$G$13="Technische Mechanik
",Modulplaner_WING!$G$13="Weiterführende ingenieurwissenschaftliche Grundlagen
",Modulplaner_WING!$G$13="Werkstoffkunde
"),3,IF(Modulplaner_WING!$G$13="Einführung in die Programmierung
",5,IF(OR(Modulplaner_WING!$G$13="Grundlagen BWL I
",Modulplaner_WING!$G$13="Mathematik I
",Modulplaner_WING!$G$13="Mathematik II
",Modulplaner_WING!$G$13="Mathematik III
"),7,IF(Modulplaner_WING!$G$13="Grundlagen BWL II
",8,IF(OR(Modulplaner_WING!$G$13="Einführung in die Statistik
",Modulplaner_WING!$G$13="Einführung in die Volkswirtschaftslehre
",Modulplaner_WING!$G$13="Grundlagen der Informatik
"),10,9))))))&amp;"/"&amp;IF(OR(Modulplaner_WING!$G$13="Elektrotechnik
",Modulplaner_WING!$G$13="Technische Mechanik
",Modulplaner_WING!$G$13="Weiterführende ingenieurwissenschaftliche Grundlagen
",Modulplaner_WING!$G$13="Werkstoffkunde
"),3,IF(Modulplaner_WING!$G$13="Einführung in die Programmierung
",5,IF(OR(Modulplaner_WING!$G$13="Grundlagen BWL I
",Modulplaner_WING!$G$13="Mathematik I
",Modulplaner_WING!$G$13="Mathematik II
",Modulplaner_WING!$G$13="Mathematik III
"),7,IF(Modulplaner_WING!$G$13="Grundlagen BWL II
",8,IF(OR(Modulplaner_WING!$G$13="Einführung in die Statistik
",Modulplaner_WING!$G$13="Einführung in die Volkswirtschaftslehre
",Modulplaner_WING!$G$13="Grundlagen der Informatik
"),10,9))))))</f>
        <v/>
      </c>
      <c r="G111" s="81" t="str">
        <f>IF(ISBLANK(Modulplaner_WING!$I$13),"",Modulplaner_WING!$I$13&amp;"  "&amp;MIN(Modulplaner_WING!$J$13,IF(OR(Modulplaner_WING!$I$13="Elektrotechnik
",Modulplaner_WING!$I$13="Technische Mechanik
",Modulplaner_WING!$I$13="Weiterführende ingenieurwissenschaftliche Grundlagen
",Modulplaner_WING!$I$13="Werkstoffkunde
"),3,IF(Modulplaner_WING!$I$13="Einführung in die Programmierung
",5,IF(OR(Modulplaner_WING!$I$13="Grundlagen BWL I
",Modulplaner_WING!$I$13="Mathematik I
",Modulplaner_WING!$I$13="Mathematik II
",Modulplaner_WING!$I$13="Mathematik III
"),7,IF(Modulplaner_WING!$I$13="Grundlagen BWL II
",8,IF(OR(Modulplaner_WING!$I$13="Einführung in die Statistik
",Modulplaner_WING!$I$13="Einführung in die Volkswirtschaftslehre
",Modulplaner_WING!$I$13="Grundlagen der Informatik
"),10,9))))))&amp;"/"&amp;IF(OR(Modulplaner_WING!$I$13="Elektrotechnik
",Modulplaner_WING!$I$13="Technische Mechanik
",Modulplaner_WING!$I$13="Weiterführende ingenieurwissenschaftliche Grundlagen
",Modulplaner_WING!$I$13="Werkstoffkunde
"),3,IF(Modulplaner_WING!$I$13="Einführung in die Programmierung
",5,IF(OR(Modulplaner_WING!$I$13="Grundlagen BWL I
",Modulplaner_WING!$I$13="Mathematik I
",Modulplaner_WING!$I$13="Mathematik II
",Modulplaner_WING!$I$13="Mathematik III
"),7,IF(Modulplaner_WING!$I$13="Grundlagen BWL II
",8,IF(OR(Modulplaner_WING!$I$13="Einführung in die Statistik
",Modulplaner_WING!$I$13="Einführung in die Volkswirtschaftslehre
",Modulplaner_WING!$I$13="Grundlagen der Informatik
"),10,9))))))</f>
        <v/>
      </c>
      <c r="H111" s="81" t="str">
        <f>IF(ISBLANK(Modulplaner_WING!$K$13),"",Modulplaner_WING!$K$13&amp;"  "&amp;MIN(Modulplaner_WING!$L$13,IF(OR(Modulplaner_WING!$K$13="Elektrotechnik
",Modulplaner_WING!$K$13="Technische Mechanik
",Modulplaner_WING!$K$13="Weiterführende ingenieurwissenschaftliche Grundlagen
",Modulplaner_WING!$K$13="Werkstoffkunde
"),3,IF(Modulplaner_WING!$K$13="Einführung in die Programmierung
",5,IF(OR(Modulplaner_WING!$K$13="Grundlagen BWL I
",Modulplaner_WING!$K$13="Mathematik I
",Modulplaner_WING!$K$13="Mathematik II
",Modulplaner_WING!$K$13="Mathematik III
"),7,IF(Modulplaner_WING!$K$13="Grundlagen BWL II
",8,IF(OR(Modulplaner_WING!$K$13="Einführung in die Statistik
",Modulplaner_WING!$K$13="Einführung in die Volkswirtschaftslehre
",Modulplaner_WING!$K$13="Grundlagen der Informatik
"),10,9))))))&amp;"/"&amp;IF(OR(Modulplaner_WING!$K$13="Elektrotechnik
",Modulplaner_WING!$K$13="Technische Mechanik
",Modulplaner_WING!$K$13="Weiterführende ingenieurwissenschaftliche Grundlagen
",Modulplaner_WING!$K$13="Werkstoffkunde
"),3,IF(Modulplaner_WING!$K$13="Einführung in die Programmierung
",5,IF(OR(Modulplaner_WING!$K$13="Grundlagen BWL I
",Modulplaner_WING!$K$13="Mathematik I
",Modulplaner_WING!$K$13="Mathematik II
",Modulplaner_WING!$K$13="Mathematik III
"),7,IF(Modulplaner_WING!$K$13="Grundlagen BWL II
",8,IF(OR(Modulplaner_WING!$K$13="Einführung in die Statistik
",Modulplaner_WING!$K$13="Einführung in die Volkswirtschaftslehre
",Modulplaner_WING!$K$13="Grundlagen der Informatik
"),10,9))))))</f>
        <v/>
      </c>
      <c r="I111" s="81" t="str">
        <f>IF(ISBLANK(Modulplaner_WING!$M$13),"",Modulplaner_WING!$M$13&amp;"  "&amp;MIN(Modulplaner_WING!$N$13,IF(OR(Modulplaner_WING!$M$13="Elektrotechnik
",Modulplaner_WING!$M$13="Technische Mechanik
",Modulplaner_WING!$M$13="Weiterführende ingenieurwissenschaftliche Grundlagen
",Modulplaner_WING!$M$13="Werkstoffkunde
"),3,IF(Modulplaner_WING!$M$13="Einführung in die Programmierung
",5,IF(OR(Modulplaner_WING!$M$13="Grundlagen BWL I
",Modulplaner_WING!$M$13="Mathematik I
",Modulplaner_WING!$M$13="Mathematik II
",Modulplaner_WING!$M$13="Mathematik III
"),7,IF(Modulplaner_WING!$M$13="Grundlagen BWL II
",8,IF(OR(Modulplaner_WING!$M$13="Einführung in die Statistik
",Modulplaner_WING!$M$13="Einführung in die Volkswirtschaftslehre
",Modulplaner_WING!$M$13="Grundlagen der Informatik
"),10,9))))))&amp;"/"&amp;IF(OR(Modulplaner_WING!$M$13="Elektrotechnik
",Modulplaner_WING!$M$13="Technische Mechanik
",Modulplaner_WING!$M$13="Weiterführende ingenieurwissenschaftliche Grundlagen
",Modulplaner_WING!$M$13="Werkstoffkunde
"),3,IF(Modulplaner_WING!$M$13="Einführung in die Programmierung
",5,IF(OR(Modulplaner_WING!$M$13="Grundlagen BWL I
",Modulplaner_WING!$M$13="Mathematik I
",Modulplaner_WING!$M$13="Mathematik II
",Modulplaner_WING!$M$13="Mathematik III
"),7,IF(Modulplaner_WING!$M$13="Grundlagen BWL II
",8,IF(OR(Modulplaner_WING!$M$13="Einführung in die Statistik
",Modulplaner_WING!$M$13="Einführung in die Volkswirtschaftslehre
",Modulplaner_WING!$M$13="Grundlagen der Informatik
"),10,9))))))</f>
        <v/>
      </c>
      <c r="J111" s="81" t="str">
        <f>IF(ISBLANK(Modulplaner_WING!$O$13),"",Modulplaner_WING!$O$13&amp;"  "&amp;MIN(Modulplaner_WING!$P$13,IF(OR(Modulplaner_WING!$O$13="Elektrotechnik
",Modulplaner_WING!$O$13="Technische Mechanik
",Modulplaner_WING!$O$13="Weiterführende ingenieurwissenschaftliche Grundlagen
",Modulplaner_WING!$O$13="Werkstoffkunde
"),3,IF(Modulplaner_WING!$O$13="Einführung in die Programmierung
",5,IF(OR(Modulplaner_WING!$O$13="Grundlagen BWL I
",Modulplaner_WING!$O$13="Mathematik I
",Modulplaner_WING!$O$13="Mathematik II
",Modulplaner_WING!$O$13="Mathematik III
"),7,IF(Modulplaner_WING!$O$13="Grundlagen BWL II
",8,IF(OR(Modulplaner_WING!$O$13="Einführung in die Statistik
",Modulplaner_WING!$O$13="Einführung in die Volkswirtschaftslehre
",Modulplaner_WING!$O$13="Grundlagen der Informatik
"),10,9))))))&amp;"/"&amp;IF(OR(Modulplaner_WING!$O$13="Elektrotechnik
",Modulplaner_WING!$O$13="Technische Mechanik
",Modulplaner_WING!$O$13="Weiterführende ingenieurwissenschaftliche Grundlagen
",Modulplaner_WING!$O$13="Werkstoffkunde
"),3,IF(Modulplaner_WING!$O$13="Einführung in die Programmierung
",5,IF(OR(Modulplaner_WING!$O$13="Grundlagen BWL I
",Modulplaner_WING!$O$13="Mathematik I
",Modulplaner_WING!$O$13="Mathematik II
",Modulplaner_WING!$O$13="Mathematik III
"),7,IF(Modulplaner_WING!$O$13="Grundlagen BWL II
",8,IF(OR(Modulplaner_WING!$O$13="Einführung in die Statistik
",Modulplaner_WING!$O$13="Einführung in die Volkswirtschaftslehre
",Modulplaner_WING!$O$13="Grundlagen der Informatik
"),10,9))))))</f>
        <v/>
      </c>
      <c r="K111" s="81" t="str">
        <f>IF(ISBLANK(Modulplaner_WING!$Q$13),"",Modulplaner_WING!$Q$13&amp;"  "&amp;MIN(Modulplaner_WING!$R$13,IF(OR(Modulplaner_WING!$Q$13="Elektrotechnik
",Modulplaner_WING!$Q$13="Technische Mechanik
",Modulplaner_WING!$Q$13="Weiterführende ingenieurwissenschaftliche Grundlagen
",Modulplaner_WING!$Q$13="Werkstoffkunde
"),3,IF(Modulplaner_WING!$Q$13="Einführung in die Programmierung
",5,IF(OR(Modulplaner_WING!$Q$13="Grundlagen BWL I
",Modulplaner_WING!$Q$13="Mathematik I
",Modulplaner_WING!$Q$13="Mathematik II
",Modulplaner_WING!$Q$13="Mathematik III
"),7,IF(Modulplaner_WING!$Q$13="Grundlagen BWL II
",8,IF(OR(Modulplaner_WING!$Q$13="Einführung in die Statistik
",Modulplaner_WING!$Q$13="Einführung in die Volkswirtschaftslehre
",Modulplaner_WING!$Q$13="Grundlagen der Informatik
"),10,9))))))&amp;"/"&amp;IF(OR(Modulplaner_WING!$Q$13="Elektrotechnik
",Modulplaner_WING!$Q$13="Technische Mechanik
",Modulplaner_WING!$Q$13="Weiterführende ingenieurwissenschaftliche Grundlagen
",Modulplaner_WING!$Q$13="Werkstoffkunde
"),3,IF(Modulplaner_WING!$Q$13="Einführung in die Programmierung
",5,IF(OR(Modulplaner_WING!$Q$13="Grundlagen BWL I
",Modulplaner_WING!$Q$13="Mathematik I
",Modulplaner_WING!$Q$13="Mathematik II
",Modulplaner_WING!$Q$13="Mathematik III
"),7,IF(Modulplaner_WING!$Q$13="Grundlagen BWL II
",8,IF(OR(Modulplaner_WING!$Q$13="Einführung in die Statistik
",Modulplaner_WING!$Q$13="Einführung in die Volkswirtschaftslehre
",Modulplaner_WING!$Q$13="Grundlagen der Informatik
"),10,9))))))</f>
        <v/>
      </c>
      <c r="L111" s="81" t="str">
        <f>IF(ISBLANK(Modulplaner_WING!$S$13),"",Modulplaner_WING!$S$13&amp;"  "&amp;MIN(Modulplaner_WING!$T$13,IF(OR(Modulplaner_WING!$S$13="Elektrotechnik
",Modulplaner_WING!$S$13="Technische Mechanik
",Modulplaner_WING!$S$13="Weiterführende ingenieurwissenschaftliche Grundlagen
",Modulplaner_WING!$S$13="Werkstoffkunde
"),3,IF(Modulplaner_WING!$S$13="Einführung in die Programmierung
",5,IF(OR(Modulplaner_WING!$S$13="Grundlagen BWL I
",Modulplaner_WING!$S$13="Mathematik I
",Modulplaner_WING!$S$13="Mathematik II
",Modulplaner_WING!$S$13="Mathematik III
"),7,IF(Modulplaner_WING!$S$13="Grundlagen BWL II
",8,IF(OR(Modulplaner_WING!$S$13="Einführung in die Statistik
",Modulplaner_WING!$S$13="Einführung in die Volkswirtschaftslehre
",Modulplaner_WING!$S$13="Grundlagen der Informatik
"),10,9))))))&amp;"/"&amp;IF(OR(Modulplaner_WING!$S$13="Elektrotechnik
",Modulplaner_WING!$S$13="Technische Mechanik
",Modulplaner_WING!$S$13="Weiterführende ingenieurwissenschaftliche Grundlagen
",Modulplaner_WING!$S$13="Werkstoffkunde
"),3,IF(Modulplaner_WING!$S$13="Einführung in die Programmierung
",5,IF(OR(Modulplaner_WING!$S$13="Grundlagen BWL I
",Modulplaner_WING!$S$13="Mathematik I
",Modulplaner_WING!$S$13="Mathematik II
",Modulplaner_WING!$S$13="Mathematik III
"),7,IF(Modulplaner_WING!$S$13="Grundlagen BWL II
",8,IF(OR(Modulplaner_WING!$S$13="Einführung in die Statistik
",Modulplaner_WING!$S$13="Einführung in die Volkswirtschaftslehre
",Modulplaner_WING!$S$13="Grundlagen der Informatik
"),10,9))))))</f>
        <v/>
      </c>
      <c r="M111" s="9"/>
      <c r="O111" s="9"/>
      <c r="Q111" s="81"/>
      <c r="S111" s="81"/>
    </row>
    <row r="112" spans="1:19" x14ac:dyDescent="0.3">
      <c r="A112" t="str">
        <f>IF(ISBLANK(Modulplaner_WING!C13),"",Modulplaner_WING!C13)</f>
        <v/>
      </c>
      <c r="B112" s="25">
        <f>IF(ISBLANK(Modulplaner_WING!$C$13),0,MIN(Modulplaner_WING!$D$13,IF(OR(Modulplaner_WING!$C$13="Elektrotechnik
",Modulplaner_WING!$C$13="Technische Mechanik
",Modulplaner_WING!$C$13="Weiterführende ingenieurwissenschaftliche Grundlagen
",Modulplaner_WING!$C$13="Werkstoffkunde
"),3,IF(Modulplaner_WING!$C$13="Einführung in die Programmierung
",5,IF(OR(Modulplaner_WING!$C$13="Grundlagen BWL I
",Modulplaner_WING!$C$13="Mathematik I
",Modulplaner_WING!$C$13="Mathematik II
",Modulplaner_WING!$C$13="Mathematik III
"),7,IF(Modulplaner_WING!$C$13="Grundlagen BWL II
",8,IF(OR(Modulplaner_WING!$C$13="Einführung in die Statistik
",Modulplaner_WING!$C$13="Einführung in die Volkswirtschaftslehre
",Modulplaner_WING!$C$13="Grundlagen der Informatik
"),10,9)))))))</f>
        <v>0</v>
      </c>
      <c r="C112" s="82" t="s">
        <v>27</v>
      </c>
      <c r="D112" s="81" t="str">
        <f>IF(ISBLANK(Modulplaner_WING!$C$14),"",Modulplaner_WING!$C$14&amp;"  "&amp;MIN(Modulplaner_WING!$D$14,IF(OR(Modulplaner_WING!$C$14="Elektrotechnik
",Modulplaner_WING!$C$14="Technische Mechanik
",Modulplaner_WING!$C$14="Weiterführende ingenieurwissenschaftliche Grundlagen
",Modulplaner_WING!$C$14="Werkstoffkunde
"),3,IF(Modulplaner_WING!$C$14="Einführung in die Programmierung
",5,IF(OR(Modulplaner_WING!$C$14="Grundlagen BWL I
",Modulplaner_WING!$C$14="Mathematik I
",Modulplaner_WING!$C$14="Mathematik II
",Modulplaner_WING!$C$14="Mathematik III
"),7,IF(Modulplaner_WING!$C$14="Grundlagen BWL II
",8,IF(OR(Modulplaner_WING!$C$14="Einführung in die Statistik
",Modulplaner_WING!$C$14="Einführung in die Volkswirtschaftslehre
",Modulplaner_WING!$C$14="Grundlagen der Informatik
"),10,9))))))&amp;"/"&amp;IF(OR(Modulplaner_WING!$C$14="Elektrotechnik
",Modulplaner_WING!$C$14="Technische Mechanik
",Modulplaner_WING!$C$14="Weiterführende ingenieurwissenschaftliche Grundlagen
",Modulplaner_WING!$C$14="Werkstoffkunde
"),3,IF(Modulplaner_WING!$C$14="Einführung in die Programmierung
",5,IF(OR(Modulplaner_WING!$C$14="Grundlagen BWL I
",Modulplaner_WING!$C$14="Mathematik I
",Modulplaner_WING!$C$14="Mathematik II
",Modulplaner_WING!$C$14="Mathematik III
"),7,IF(Modulplaner_WING!$C$14="Grundlagen BWL II
",8,IF(OR(Modulplaner_WING!$C$14="Einführung in die Statistik
",Modulplaner_WING!$C$14="Einführung in die Volkswirtschaftslehre
",Modulplaner_WING!$C$14="Grundlagen der Informatik
"),10,9))))))</f>
        <v/>
      </c>
      <c r="E112" s="81" t="str">
        <f>IF(ISBLANK(Modulplaner_WING!$E$14),"",Modulplaner_WING!$E$14&amp;"  "&amp;MIN(Modulplaner_WING!$F$14,IF(OR(Modulplaner_WING!$E$14="Elektrotechnik
",Modulplaner_WING!$E$14="Technische Mechanik
",Modulplaner_WING!$E$14="Weiterführende ingenieurwissenschaftliche Grundlagen
",Modulplaner_WING!$E$14="Werkstoffkunde
"),3,IF(Modulplaner_WING!$E$14="Einführung in die Programmierung
",5,IF(OR(Modulplaner_WING!$E$14="Grundlagen BWL I
",Modulplaner_WING!$E$14="Mathematik I
",Modulplaner_WING!$E$14="Mathematik II
",Modulplaner_WING!$E$14="Mathematik III
"),7,IF(Modulplaner_WING!$E$14="Grundlagen BWL II
",8,IF(OR(Modulplaner_WING!$E$14="Einführung in die Statistik
",Modulplaner_WING!$E$14="Einführung in die Volkswirtschaftslehre
",Modulplaner_WING!$E$14="Grundlagen der Informatik
"),10,9))))))&amp;"/"&amp;IF(OR(Modulplaner_WING!$E$14="Elektrotechnik
",Modulplaner_WING!$E$14="Technische Mechanik
",Modulplaner_WING!$E$14="Weiterführende ingenieurwissenschaftliche Grundlagen
",Modulplaner_WING!$E$14="Werkstoffkunde
"),3,IF(Modulplaner_WING!$E$14="Einführung in die Programmierung
",5,IF(OR(Modulplaner_WING!$E$14="Grundlagen BWL I
",Modulplaner_WING!$E$14="Mathematik I
",Modulplaner_WING!$E$14="Mathematik II
",Modulplaner_WING!$E$14="Mathematik III
"),7,IF(Modulplaner_WING!$E$14="Grundlagen BWL II
",8,IF(OR(Modulplaner_WING!$E$14="Einführung in die Statistik
",Modulplaner_WING!$E$14="Einführung in die Volkswirtschaftslehre
",Modulplaner_WING!$E$14="Grundlagen der Informatik
"),10,9))))))</f>
        <v/>
      </c>
      <c r="F112" s="81" t="str">
        <f>IF(ISBLANK(Modulplaner_WING!$G$14),"",Modulplaner_WING!$G$14&amp;"  "&amp;MIN(Modulplaner_WING!$H$14,IF(OR(Modulplaner_WING!$G$14="Elektrotechnik
",Modulplaner_WING!$G$14="Technische Mechanik
",Modulplaner_WING!$G$14="Weiterführende ingenieurwissenschaftliche Grundlagen
",Modulplaner_WING!$G$14="Werkstoffkunde
"),3,IF(Modulplaner_WING!$G$14="Einführung in die Programmierung
",5,IF(OR(Modulplaner_WING!$G$14="Grundlagen BWL I
",Modulplaner_WING!$G$14="Mathematik I
",Modulplaner_WING!$G$14="Mathematik II
",Modulplaner_WING!$G$14="Mathematik III
"),7,IF(Modulplaner_WING!$G$14="Grundlagen BWL II
",8,IF(OR(Modulplaner_WING!$G$14="Einführung in die Statistik
",Modulplaner_WING!$G$14="Einführung in die Volkswirtschaftslehre
",Modulplaner_WING!$G$14="Grundlagen der Informatik
"),10,9))))))&amp;"/"&amp;IF(OR(Modulplaner_WING!$G$14="Elektrotechnik
",Modulplaner_WING!$G$14="Technische Mechanik
",Modulplaner_WING!$G$14="Weiterführende ingenieurwissenschaftliche Grundlagen
",Modulplaner_WING!$G$14="Werkstoffkunde
"),3,IF(Modulplaner_WING!$G$14="Einführung in die Programmierung
",5,IF(OR(Modulplaner_WING!$G$14="Grundlagen BWL I
",Modulplaner_WING!$G$14="Mathematik I
",Modulplaner_WING!$G$14="Mathematik II
",Modulplaner_WING!$G$14="Mathematik III
"),7,IF(Modulplaner_WING!$G$14="Grundlagen BWL II
",8,IF(OR(Modulplaner_WING!$G$14="Einführung in die Statistik
",Modulplaner_WING!$G$14="Einführung in die Volkswirtschaftslehre
",Modulplaner_WING!$G$14="Grundlagen der Informatik
"),10,9))))))</f>
        <v/>
      </c>
      <c r="G112" s="81" t="str">
        <f>IF(ISBLANK(Modulplaner_WING!$I$14),"",Modulplaner_WING!$I$14&amp;"  "&amp;MIN(Modulplaner_WING!$J$14,IF(OR(Modulplaner_WING!$I$14="Elektrotechnik
",Modulplaner_WING!$I$14="Technische Mechanik
",Modulplaner_WING!$I$14="Weiterführende ingenieurwissenschaftliche Grundlagen
",Modulplaner_WING!$I$14="Werkstoffkunde
"),3,IF(Modulplaner_WING!$I$14="Einführung in die Programmierung
",5,IF(OR(Modulplaner_WING!$I$14="Grundlagen BWL I
",Modulplaner_WING!$I$14="Mathematik I
",Modulplaner_WING!$I$14="Mathematik II
",Modulplaner_WING!$I$14="Mathematik III
"),7,IF(Modulplaner_WING!$I$14="Grundlagen BWL II
",8,IF(OR(Modulplaner_WING!$I$14="Einführung in die Statistik
",Modulplaner_WING!$I$14="Einführung in die Volkswirtschaftslehre
",Modulplaner_WING!$I$14="Grundlagen der Informatik
"),10,9))))))&amp;"/"&amp;IF(OR(Modulplaner_WING!$I$14="Elektrotechnik
",Modulplaner_WING!$I$14="Technische Mechanik
",Modulplaner_WING!$I$14="Weiterführende ingenieurwissenschaftliche Grundlagen
",Modulplaner_WING!$I$14="Werkstoffkunde
"),3,IF(Modulplaner_WING!$I$14="Einführung in die Programmierung
",5,IF(OR(Modulplaner_WING!$I$14="Grundlagen BWL I
",Modulplaner_WING!$I$14="Mathematik I
",Modulplaner_WING!$I$14="Mathematik II
",Modulplaner_WING!$I$14="Mathematik III
"),7,IF(Modulplaner_WING!$I$14="Grundlagen BWL II
",8,IF(OR(Modulplaner_WING!$I$14="Einführung in die Statistik
",Modulplaner_WING!$I$14="Einführung in die Volkswirtschaftslehre
",Modulplaner_WING!$I$14="Grundlagen der Informatik
"),10,9))))))</f>
        <v/>
      </c>
      <c r="H112" s="81" t="str">
        <f>IF(ISBLANK(Modulplaner_WING!$K$14),"",Modulplaner_WING!$K$14&amp;"  "&amp;MIN(Modulplaner_WING!$L$14,IF(OR(Modulplaner_WING!$K$14="Elektrotechnik
",Modulplaner_WING!$K$14="Technische Mechanik
",Modulplaner_WING!$K$14="Weiterführende ingenieurwissenschaftliche Grundlagen
",Modulplaner_WING!$K$14="Werkstoffkunde
"),3,IF(Modulplaner_WING!$K$14="Einführung in die Programmierung
",5,IF(OR(Modulplaner_WING!$K$14="Grundlagen BWL I
",Modulplaner_WING!$K$14="Mathematik I
",Modulplaner_WING!$K$14="Mathematik II
",Modulplaner_WING!$K$14="Mathematik III
"),7,IF(Modulplaner_WING!$K$14="Grundlagen BWL II
",8,IF(OR(Modulplaner_WING!$K$14="Einführung in die Statistik
",Modulplaner_WING!$K$14="Einführung in die Volkswirtschaftslehre
",Modulplaner_WING!$K$14="Grundlagen der Informatik
"),10,9))))))&amp;"/"&amp;IF(OR(Modulplaner_WING!$K$14="Elektrotechnik
",Modulplaner_WING!$K$14="Technische Mechanik
",Modulplaner_WING!$K$14="Weiterführende ingenieurwissenschaftliche Grundlagen
",Modulplaner_WING!$K$14="Werkstoffkunde
"),3,IF(Modulplaner_WING!$K$14="Einführung in die Programmierung
",5,IF(OR(Modulplaner_WING!$K$14="Grundlagen BWL I
",Modulplaner_WING!$K$14="Mathematik I
",Modulplaner_WING!$K$14="Mathematik II
",Modulplaner_WING!$K$14="Mathematik III
"),7,IF(Modulplaner_WING!$K$14="Grundlagen BWL II
",8,IF(OR(Modulplaner_WING!$K$14="Einführung in die Statistik
",Modulplaner_WING!$K$14="Einführung in die Volkswirtschaftslehre
",Modulplaner_WING!$K$14="Grundlagen der Informatik
"),10,9))))))</f>
        <v/>
      </c>
      <c r="I112" s="81" t="str">
        <f>IF(ISBLANK(Modulplaner_WING!$M$14),"",Modulplaner_WING!$M$14&amp;"  "&amp;MIN(Modulplaner_WING!$N$14,IF(OR(Modulplaner_WING!$M$14="Elektrotechnik
",Modulplaner_WING!$M$14="Technische Mechanik
",Modulplaner_WING!$M$14="Weiterführende ingenieurwissenschaftliche Grundlagen
",Modulplaner_WING!$M$14="Werkstoffkunde
"),3,IF(Modulplaner_WING!$M$14="Einführung in die Programmierung
",5,IF(OR(Modulplaner_WING!$M$14="Grundlagen BWL I
",Modulplaner_WING!$M$14="Mathematik I
",Modulplaner_WING!$M$14="Mathematik II
",Modulplaner_WING!$M$14="Mathematik III
"),7,IF(Modulplaner_WING!$M$14="Grundlagen BWL II
",8,IF(OR(Modulplaner_WING!$M$14="Einführung in die Statistik
",Modulplaner_WING!$M$14="Einführung in die Volkswirtschaftslehre
",Modulplaner_WING!$M$14="Grundlagen der Informatik
"),10,9))))))&amp;"/"&amp;IF(OR(Modulplaner_WING!$M$14="Elektrotechnik
",Modulplaner_WING!$M$14="Technische Mechanik
",Modulplaner_WING!$M$14="Weiterführende ingenieurwissenschaftliche Grundlagen
",Modulplaner_WING!$M$14="Werkstoffkunde
"),3,IF(Modulplaner_WING!$M$14="Einführung in die Programmierung
",5,IF(OR(Modulplaner_WING!$M$14="Grundlagen BWL I
",Modulplaner_WING!$M$14="Mathematik I
",Modulplaner_WING!$M$14="Mathematik II
",Modulplaner_WING!$M$14="Mathematik III
"),7,IF(Modulplaner_WING!$M$14="Grundlagen BWL II
",8,IF(OR(Modulplaner_WING!$M$14="Einführung in die Statistik
",Modulplaner_WING!$M$14="Einführung in die Volkswirtschaftslehre
",Modulplaner_WING!$M$14="Grundlagen der Informatik
"),10,9))))))</f>
        <v/>
      </c>
      <c r="J112" s="81" t="str">
        <f>IF(ISBLANK(Modulplaner_WING!$O$14),"",Modulplaner_WING!$O$14&amp;"  "&amp;MIN(Modulplaner_WING!$P$14,IF(OR(Modulplaner_WING!$O$14="Elektrotechnik
",Modulplaner_WING!$O$14="Technische Mechanik
",Modulplaner_WING!$O$14="Weiterführende ingenieurwissenschaftliche Grundlagen
",Modulplaner_WING!$O$14="Werkstoffkunde
"),3,IF(Modulplaner_WING!$O$14="Einführung in die Programmierung
",5,IF(OR(Modulplaner_WING!$O$14="Grundlagen BWL I
",Modulplaner_WING!$O$14="Mathematik I
",Modulplaner_WING!$O$14="Mathematik II
",Modulplaner_WING!$O$14="Mathematik III
"),7,IF(Modulplaner_WING!$O$14="Grundlagen BWL II
",8,IF(OR(Modulplaner_WING!$O$14="Einführung in die Statistik
",Modulplaner_WING!$O$14="Einführung in die Volkswirtschaftslehre
",Modulplaner_WING!$O$14="Grundlagen der Informatik
"),10,9))))))&amp;"/"&amp;IF(OR(Modulplaner_WING!$O$14="Elektrotechnik
",Modulplaner_WING!$O$14="Technische Mechanik
",Modulplaner_WING!$O$14="Weiterführende ingenieurwissenschaftliche Grundlagen
",Modulplaner_WING!$O$14="Werkstoffkunde
"),3,IF(Modulplaner_WING!$O$14="Einführung in die Programmierung
",5,IF(OR(Modulplaner_WING!$O$14="Grundlagen BWL I
",Modulplaner_WING!$O$14="Mathematik I
",Modulplaner_WING!$O$14="Mathematik II
",Modulplaner_WING!$O$14="Mathematik III
"),7,IF(Modulplaner_WING!$O$14="Grundlagen BWL II
",8,IF(OR(Modulplaner_WING!$O$14="Einführung in die Statistik
",Modulplaner_WING!$O$14="Einführung in die Volkswirtschaftslehre
",Modulplaner_WING!$O$14="Grundlagen der Informatik
"),10,9))))))</f>
        <v/>
      </c>
      <c r="K112" s="81" t="str">
        <f>IF(ISBLANK(Modulplaner_WING!$Q$14),"",Modulplaner_WING!$Q$14&amp;"  "&amp;MIN(Modulplaner_WING!$R$14,IF(OR(Modulplaner_WING!$Q$14="Elektrotechnik
",Modulplaner_WING!$Q$14="Technische Mechanik
",Modulplaner_WING!$Q$14="Weiterführende ingenieurwissenschaftliche Grundlagen
",Modulplaner_WING!$Q$14="Werkstoffkunde
"),3,IF(Modulplaner_WING!$Q$14="Einführung in die Programmierung
",5,IF(OR(Modulplaner_WING!$Q$14="Grundlagen BWL I
",Modulplaner_WING!$Q$14="Mathematik I
",Modulplaner_WING!$Q$14="Mathematik II
",Modulplaner_WING!$Q$14="Mathematik III
"),7,IF(Modulplaner_WING!$Q$14="Grundlagen BWL II
",8,IF(OR(Modulplaner_WING!$Q$14="Einführung in die Statistik
",Modulplaner_WING!$Q$14="Einführung in die Volkswirtschaftslehre
",Modulplaner_WING!$Q$14="Grundlagen der Informatik
"),10,9))))))&amp;"/"&amp;IF(OR(Modulplaner_WING!$Q$14="Elektrotechnik
",Modulplaner_WING!$Q$14="Technische Mechanik
",Modulplaner_WING!$Q$14="Weiterführende ingenieurwissenschaftliche Grundlagen
",Modulplaner_WING!$Q$14="Werkstoffkunde
"),3,IF(Modulplaner_WING!$Q$14="Einführung in die Programmierung
",5,IF(OR(Modulplaner_WING!$Q$14="Grundlagen BWL I
",Modulplaner_WING!$Q$14="Mathematik I
",Modulplaner_WING!$Q$14="Mathematik II
",Modulplaner_WING!$Q$14="Mathematik III
"),7,IF(Modulplaner_WING!$Q$14="Grundlagen BWL II
",8,IF(OR(Modulplaner_WING!$Q$14="Einführung in die Statistik
",Modulplaner_WING!$Q$14="Einführung in die Volkswirtschaftslehre
",Modulplaner_WING!$Q$14="Grundlagen der Informatik
"),10,9))))))</f>
        <v/>
      </c>
      <c r="L112" s="81" t="str">
        <f>IF(ISBLANK(Modulplaner_WING!$S$14),"",Modulplaner_WING!$S$14&amp;"  "&amp;MIN(Modulplaner_WING!$T$14,IF(OR(Modulplaner_WING!$S$14="Elektrotechnik
",Modulplaner_WING!$S$14="Technische Mechanik
",Modulplaner_WING!$S$14="Weiterführende ingenieurwissenschaftliche Grundlagen
",Modulplaner_WING!$S$14="Werkstoffkunde
"),3,IF(Modulplaner_WING!$S$14="Einführung in die Programmierung
",5,IF(OR(Modulplaner_WING!$S$14="Grundlagen BWL I
",Modulplaner_WING!$S$14="Mathematik I
",Modulplaner_WING!$S$14="Mathematik II
",Modulplaner_WING!$S$14="Mathematik III
"),7,IF(Modulplaner_WING!$S$14="Grundlagen BWL II
",8,IF(OR(Modulplaner_WING!$S$14="Einführung in die Statistik
",Modulplaner_WING!$S$14="Einführung in die Volkswirtschaftslehre
",Modulplaner_WING!$S$14="Grundlagen der Informatik
"),10,9))))))&amp;"/"&amp;IF(OR(Modulplaner_WING!$S$14="Elektrotechnik
",Modulplaner_WING!$S$14="Technische Mechanik
",Modulplaner_WING!$S$14="Weiterführende ingenieurwissenschaftliche Grundlagen
",Modulplaner_WING!$S$14="Werkstoffkunde
"),3,IF(Modulplaner_WING!$S$14="Einführung in die Programmierung
",5,IF(OR(Modulplaner_WING!$S$14="Grundlagen BWL I
",Modulplaner_WING!$S$14="Mathematik I
",Modulplaner_WING!$S$14="Mathematik II
",Modulplaner_WING!$S$14="Mathematik III
"),7,IF(Modulplaner_WING!$S$14="Grundlagen BWL II
",8,IF(OR(Modulplaner_WING!$S$14="Einführung in die Statistik
",Modulplaner_WING!$S$14="Einführung in die Volkswirtschaftslehre
",Modulplaner_WING!$S$14="Grundlagen der Informatik
"),10,9))))))</f>
        <v/>
      </c>
      <c r="M112" s="9"/>
      <c r="O112" s="9"/>
      <c r="Q112" s="81"/>
      <c r="S112" s="81"/>
    </row>
    <row r="113" spans="1:19" x14ac:dyDescent="0.3">
      <c r="A113" t="str">
        <f>IF(ISBLANK(Modulplaner_WING!C14),"",Modulplaner_WING!C14)</f>
        <v/>
      </c>
      <c r="B113" s="25">
        <f>IF(ISBLANK(Modulplaner_WING!$C$14),0,MIN(Modulplaner_WING!$D$14,IF(OR(Modulplaner_WING!$C$14="Elektrotechnik
",Modulplaner_WING!$C$14="Technische Mechanik
",Modulplaner_WING!$C$14="Weiterführende ingenieurwissenschaftliche Grundlagen
",Modulplaner_WING!$C$14="Werkstoffkunde
"),3,IF(Modulplaner_WING!$C$14="Einführung in die Programmierung
",5,IF(OR(Modulplaner_WING!$C$14="Grundlagen BWL I
",Modulplaner_WING!$C$14="Mathematik I
",Modulplaner_WING!$C$14="Mathematik II
",Modulplaner_WING!$C$14="Mathematik III
"),7,IF(Modulplaner_WING!$C$14="Grundlagen BWL II
",8,IF(OR(Modulplaner_WING!$C$14="Einführung in die Statistik
",Modulplaner_WING!$C$14="Einführung in die Volkswirtschaftslehre
",Modulplaner_WING!$C$14="Grundlagen der Informatik
"),10,9)))))))</f>
        <v>0</v>
      </c>
      <c r="C113" s="82" t="s">
        <v>143</v>
      </c>
      <c r="D113" s="81" t="str">
        <f>IF(ISBLANK(Modulplaner_WING!$C$15),"",Modulplaner_WING!$C$15&amp;"  "&amp;MIN(Modulplaner_WING!$D$15,IF(OR(Modulplaner_WING!$C$15="Elektrotechnik
",Modulplaner_WING!$C$15="Technische Mechanik
",Modulplaner_WING!$C$15="Weiterführende ingenieurwissenschaftliche Grundlagen
",Modulplaner_WING!$C$15="Werkstoffkunde
"),3,IF(Modulplaner_WING!$C$15="Einführung in die Programmierung
",5,IF(OR(Modulplaner_WING!$C$15="Grundlagen BWL I
",Modulplaner_WING!$C$15="Mathematik I
",Modulplaner_WING!$C$15="Mathematik II
",Modulplaner_WING!$C$15="Mathematik III
"),7,IF(Modulplaner_WING!$C$15="Grundlagen BWL II
",8,IF(OR(Modulplaner_WING!$C$15="Einführung in die Statistik
",Modulplaner_WING!$C$15="Einführung in die Volkswirtschaftslehre
",Modulplaner_WING!$C$15="Grundlagen der Informatik
"),10,9))))))&amp;"/"&amp;IF(OR(Modulplaner_WING!$C$15="Elektrotechnik
",Modulplaner_WING!$C$15="Technische Mechanik
",Modulplaner_WING!$C$15="Weiterführende ingenieurwissenschaftliche Grundlagen
",Modulplaner_WING!$C$15="Werkstoffkunde
"),3,IF(Modulplaner_WING!$C$15="Einführung in die Programmierung
",5,IF(OR(Modulplaner_WING!$C$15="Grundlagen BWL I
",Modulplaner_WING!$C$15="Mathematik I
",Modulplaner_WING!$C$15="Mathematik II
",Modulplaner_WING!$C$15="Mathematik III
"),7,IF(Modulplaner_WING!$C$15="Grundlagen BWL II
",8,IF(OR(Modulplaner_WING!$C$15="Einführung in die Statistik
",Modulplaner_WING!$C$15="Einführung in die Volkswirtschaftslehre
",Modulplaner_WING!$C$15="Grundlagen der Informatik
"),10,9))))))</f>
        <v/>
      </c>
      <c r="E113" s="81" t="str">
        <f>IF(ISBLANK(Modulplaner_WING!$E$15),"",Modulplaner_WING!$E$15&amp;"  "&amp;MIN(Modulplaner_WING!$F$15,IF(OR(Modulplaner_WING!$E$15="Elektrotechnik
",Modulplaner_WING!$E$15="Technische Mechanik
",Modulplaner_WING!$E$15="Weiterführende ingenieurwissenschaftliche Grundlagen
",Modulplaner_WING!$E$15="Werkstoffkunde
"),3,IF(Modulplaner_WING!$E$15="Einführung in die Programmierung
",5,IF(OR(Modulplaner_WING!$E$15="Grundlagen BWL I
",Modulplaner_WING!$E$15="Mathematik I
",Modulplaner_WING!$E$15="Mathematik II
",Modulplaner_WING!$E$15="Mathematik III
"),7,IF(Modulplaner_WING!$E$15="Grundlagen BWL II
",8,IF(OR(Modulplaner_WING!$E$15="Einführung in die Statistik
",Modulplaner_WING!$E$15="Einführung in die Volkswirtschaftslehre
",Modulplaner_WING!$E$15="Grundlagen der Informatik
"),10,9))))))&amp;"/"&amp;IF(OR(Modulplaner_WING!$E$15="Elektrotechnik
",Modulplaner_WING!$E$15="Technische Mechanik
",Modulplaner_WING!$E$15="Weiterführende ingenieurwissenschaftliche Grundlagen
",Modulplaner_WING!$E$15="Werkstoffkunde
"),3,IF(Modulplaner_WING!$E$15="Einführung in die Programmierung
",5,IF(OR(Modulplaner_WING!$E$15="Grundlagen BWL I
",Modulplaner_WING!$E$15="Mathematik I
",Modulplaner_WING!$E$15="Mathematik II
",Modulplaner_WING!$E$15="Mathematik III
"),7,IF(Modulplaner_WING!$E$15="Grundlagen BWL II
",8,IF(OR(Modulplaner_WING!$E$15="Einführung in die Statistik
",Modulplaner_WING!$E$15="Einführung in die Volkswirtschaftslehre
",Modulplaner_WING!$E$15="Grundlagen der Informatik
"),10,9))))))</f>
        <v/>
      </c>
      <c r="F113" s="81" t="str">
        <f>IF(ISBLANK(Modulplaner_WING!$G$15),"",Modulplaner_WING!$G$15&amp;"  "&amp;MIN(Modulplaner_WING!$H$15,IF(OR(Modulplaner_WING!$G$15="Elektrotechnik
",Modulplaner_WING!$G$15="Technische Mechanik
",Modulplaner_WING!$G$15="Weiterführende ingenieurwissenschaftliche Grundlagen
",Modulplaner_WING!$G$15="Werkstoffkunde
"),3,IF(Modulplaner_WING!$G$15="Einführung in die Programmierung
",5,IF(OR(Modulplaner_WING!$G$15="Grundlagen BWL I
",Modulplaner_WING!$G$15="Mathematik I
",Modulplaner_WING!$G$15="Mathematik II
",Modulplaner_WING!$G$15="Mathematik III
"),7,IF(Modulplaner_WING!$G$15="Grundlagen BWL II
",8,IF(OR(Modulplaner_WING!$G$15="Einführung in die Statistik
",Modulplaner_WING!$G$15="Einführung in die Volkswirtschaftslehre
",Modulplaner_WING!$G$15="Grundlagen der Informatik
"),10,9))))))&amp;"/"&amp;IF(OR(Modulplaner_WING!$G$15="Elektrotechnik
",Modulplaner_WING!$G$15="Technische Mechanik
",Modulplaner_WING!$G$15="Weiterführende ingenieurwissenschaftliche Grundlagen
",Modulplaner_WING!$G$15="Werkstoffkunde
"),3,IF(Modulplaner_WING!$G$15="Einführung in die Programmierung
",5,IF(OR(Modulplaner_WING!$G$15="Grundlagen BWL I
",Modulplaner_WING!$G$15="Mathematik I
",Modulplaner_WING!$G$15="Mathematik II
",Modulplaner_WING!$G$15="Mathematik III
"),7,IF(Modulplaner_WING!$G$15="Grundlagen BWL II
",8,IF(OR(Modulplaner_WING!$G$15="Einführung in die Statistik
",Modulplaner_WING!$G$15="Einführung in die Volkswirtschaftslehre
",Modulplaner_WING!$G$15="Grundlagen der Informatik
"),10,9))))))</f>
        <v/>
      </c>
      <c r="G113" s="81" t="str">
        <f>IF(ISBLANK(Modulplaner_WING!$I$15),"",Modulplaner_WING!$I$15&amp;"  "&amp;MIN(Modulplaner_WING!$J$15,IF(OR(Modulplaner_WING!$I$15="Elektrotechnik
",Modulplaner_WING!$I$15="Technische Mechanik
",Modulplaner_WING!$I$15="Weiterführende ingenieurwissenschaftliche Grundlagen
",Modulplaner_WING!$I$15="Werkstoffkunde
"),3,IF(Modulplaner_WING!$I$15="Einführung in die Programmierung
",5,IF(OR(Modulplaner_WING!$I$15="Grundlagen BWL I
",Modulplaner_WING!$I$15="Mathematik I
",Modulplaner_WING!$I$15="Mathematik II
",Modulplaner_WING!$I$15="Mathematik III
"),7,IF(Modulplaner_WING!$I$15="Grundlagen BWL II
",8,IF(OR(Modulplaner_WING!$I$15="Einführung in die Statistik
",Modulplaner_WING!$I$15="Einführung in die Volkswirtschaftslehre
",Modulplaner_WING!$I$15="Grundlagen der Informatik
"),10,9))))))&amp;"/"&amp;IF(OR(Modulplaner_WING!$I$15="Elektrotechnik
",Modulplaner_WING!$I$15="Technische Mechanik
",Modulplaner_WING!$I$15="Weiterführende ingenieurwissenschaftliche Grundlagen
",Modulplaner_WING!$I$15="Werkstoffkunde
"),3,IF(Modulplaner_WING!$I$15="Einführung in die Programmierung
",5,IF(OR(Modulplaner_WING!$I$15="Grundlagen BWL I
",Modulplaner_WING!$I$15="Mathematik I
",Modulplaner_WING!$I$15="Mathematik II
",Modulplaner_WING!$I$15="Mathematik III
"),7,IF(Modulplaner_WING!$I$15="Grundlagen BWL II
",8,IF(OR(Modulplaner_WING!$I$15="Einführung in die Statistik
",Modulplaner_WING!$I$15="Einführung in die Volkswirtschaftslehre
",Modulplaner_WING!$I$15="Grundlagen der Informatik
"),10,9))))))</f>
        <v/>
      </c>
      <c r="H113" s="81" t="str">
        <f>IF(ISBLANK(Modulplaner_WING!$K$15),"",Modulplaner_WING!$K$15&amp;"  "&amp;MIN(Modulplaner_WING!$L$15,IF(OR(Modulplaner_WING!$K$15="Elektrotechnik
",Modulplaner_WING!$K$15="Technische Mechanik
",Modulplaner_WING!$K$15="Weiterführende ingenieurwissenschaftliche Grundlagen
",Modulplaner_WING!$K$15="Werkstoffkunde
"),3,IF(Modulplaner_WING!$K$15="Einführung in die Programmierung
",5,IF(OR(Modulplaner_WING!$K$15="Grundlagen BWL I
",Modulplaner_WING!$K$15="Mathematik I
",Modulplaner_WING!$K$15="Mathematik II
",Modulplaner_WING!$K$15="Mathematik III
"),7,IF(Modulplaner_WING!$K$15="Grundlagen BWL II
",8,IF(OR(Modulplaner_WING!$K$15="Einführung in die Statistik
",Modulplaner_WING!$K$15="Einführung in die Volkswirtschaftslehre
",Modulplaner_WING!$K$15="Grundlagen der Informatik
"),10,9))))))&amp;"/"&amp;IF(OR(Modulplaner_WING!$K$15="Elektrotechnik
",Modulplaner_WING!$K$15="Technische Mechanik
",Modulplaner_WING!$K$15="Weiterführende ingenieurwissenschaftliche Grundlagen
",Modulplaner_WING!$K$15="Werkstoffkunde
"),3,IF(Modulplaner_WING!$K$15="Einführung in die Programmierung
",5,IF(OR(Modulplaner_WING!$K$15="Grundlagen BWL I
",Modulplaner_WING!$K$15="Mathematik I
",Modulplaner_WING!$K$15="Mathematik II
",Modulplaner_WING!$K$15="Mathematik III
"),7,IF(Modulplaner_WING!$K$15="Grundlagen BWL II
",8,IF(OR(Modulplaner_WING!$K$15="Einführung in die Statistik
",Modulplaner_WING!$K$15="Einführung in die Volkswirtschaftslehre
",Modulplaner_WING!$K$15="Grundlagen der Informatik
"),10,9))))))</f>
        <v/>
      </c>
      <c r="I113" s="81" t="str">
        <f>IF(ISBLANK(Modulplaner_WING!$M$15),"",Modulplaner_WING!$M$15&amp;"  "&amp;MIN(Modulplaner_WING!$N$15,IF(OR(Modulplaner_WING!$M$15="Elektrotechnik
",Modulplaner_WING!$M$15="Technische Mechanik
",Modulplaner_WING!$M$15="Weiterführende ingenieurwissenschaftliche Grundlagen
",Modulplaner_WING!$M$15="Werkstoffkunde
"),3,IF(Modulplaner_WING!$M$15="Einführung in die Programmierung
",5,IF(OR(Modulplaner_WING!$M$15="Grundlagen BWL I
",Modulplaner_WING!$M$15="Mathematik I
",Modulplaner_WING!$M$15="Mathematik II
",Modulplaner_WING!$M$15="Mathematik III
"),7,IF(Modulplaner_WING!$M$15="Grundlagen BWL II
",8,IF(OR(Modulplaner_WING!$M$15="Einführung in die Statistik
",Modulplaner_WING!$M$15="Einführung in die Volkswirtschaftslehre
",Modulplaner_WING!$M$15="Grundlagen der Informatik
"),10,9))))))&amp;"/"&amp;IF(OR(Modulplaner_WING!$M$15="Elektrotechnik
",Modulplaner_WING!$M$15="Technische Mechanik
",Modulplaner_WING!$M$15="Weiterführende ingenieurwissenschaftliche Grundlagen
",Modulplaner_WING!$M$15="Werkstoffkunde
"),3,IF(Modulplaner_WING!$M$15="Einführung in die Programmierung
",5,IF(OR(Modulplaner_WING!$M$15="Grundlagen BWL I
",Modulplaner_WING!$M$15="Mathematik I
",Modulplaner_WING!$M$15="Mathematik II
",Modulplaner_WING!$M$15="Mathematik III
"),7,IF(Modulplaner_WING!$M$15="Grundlagen BWL II
",8,IF(OR(Modulplaner_WING!$M$15="Einführung in die Statistik
",Modulplaner_WING!$M$15="Einführung in die Volkswirtschaftslehre
",Modulplaner_WING!$M$15="Grundlagen der Informatik
"),10,9))))))</f>
        <v/>
      </c>
      <c r="J113" s="81" t="str">
        <f>IF(ISBLANK(Modulplaner_WING!$O$15),"",Modulplaner_WING!$O$15&amp;"  "&amp;MIN(Modulplaner_WING!$P$15,IF(OR(Modulplaner_WING!$O$15="Elektrotechnik
",Modulplaner_WING!$O$15="Technische Mechanik
",Modulplaner_WING!$O$15="Weiterführende ingenieurwissenschaftliche Grundlagen
",Modulplaner_WING!$O$15="Werkstoffkunde
"),3,IF(Modulplaner_WING!$O$15="Einführung in die Programmierung
",5,IF(OR(Modulplaner_WING!$O$15="Grundlagen BWL I
",Modulplaner_WING!$O$15="Mathematik I
",Modulplaner_WING!$O$15="Mathematik II
",Modulplaner_WING!$O$15="Mathematik III
"),7,IF(Modulplaner_WING!$O$15="Grundlagen BWL II
",8,IF(OR(Modulplaner_WING!$O$15="Einführung in die Statistik
",Modulplaner_WING!$O$15="Einführung in die Volkswirtschaftslehre
",Modulplaner_WING!$O$15="Grundlagen der Informatik
"),10,9))))))&amp;"/"&amp;IF(OR(Modulplaner_WING!$O$15="Elektrotechnik
",Modulplaner_WING!$O$15="Technische Mechanik
",Modulplaner_WING!$O$15="Weiterführende ingenieurwissenschaftliche Grundlagen
",Modulplaner_WING!$O$15="Werkstoffkunde
"),3,IF(Modulplaner_WING!$O$15="Einführung in die Programmierung
",5,IF(OR(Modulplaner_WING!$O$15="Grundlagen BWL I
",Modulplaner_WING!$O$15="Mathematik I
",Modulplaner_WING!$O$15="Mathematik II
",Modulplaner_WING!$O$15="Mathematik III
"),7,IF(Modulplaner_WING!$O$15="Grundlagen BWL II
",8,IF(OR(Modulplaner_WING!$O$15="Einführung in die Statistik
",Modulplaner_WING!$O$15="Einführung in die Volkswirtschaftslehre
",Modulplaner_WING!$O$15="Grundlagen der Informatik
"),10,9))))))</f>
        <v/>
      </c>
      <c r="K113" s="81" t="str">
        <f>IF(ISBLANK(Modulplaner_WING!$Q$15),"",Modulplaner_WING!$Q$15&amp;"  "&amp;MIN(Modulplaner_WING!$R$15,IF(OR(Modulplaner_WING!$Q$15="Elektrotechnik
",Modulplaner_WING!$Q$15="Technische Mechanik
",Modulplaner_WING!$Q$15="Weiterführende ingenieurwissenschaftliche Grundlagen
",Modulplaner_WING!$Q$15="Werkstoffkunde
"),3,IF(Modulplaner_WING!$Q$15="Einführung in die Programmierung
",5,IF(OR(Modulplaner_WING!$Q$15="Grundlagen BWL I
",Modulplaner_WING!$Q$15="Mathematik I
",Modulplaner_WING!$Q$15="Mathematik II
",Modulplaner_WING!$Q$15="Mathematik III
"),7,IF(Modulplaner_WING!$Q$15="Grundlagen BWL II
",8,IF(OR(Modulplaner_WING!$Q$15="Einführung in die Statistik
",Modulplaner_WING!$Q$15="Einführung in die Volkswirtschaftslehre
",Modulplaner_WING!$Q$15="Grundlagen der Informatik
"),10,9))))))&amp;"/"&amp;IF(OR(Modulplaner_WING!$Q$15="Elektrotechnik
",Modulplaner_WING!$Q$15="Technische Mechanik
",Modulplaner_WING!$Q$15="Weiterführende ingenieurwissenschaftliche Grundlagen
",Modulplaner_WING!$Q$15="Werkstoffkunde
"),3,IF(Modulplaner_WING!$Q$15="Einführung in die Programmierung
",5,IF(OR(Modulplaner_WING!$Q$15="Grundlagen BWL I
",Modulplaner_WING!$Q$15="Mathematik I
",Modulplaner_WING!$Q$15="Mathematik II
",Modulplaner_WING!$Q$15="Mathematik III
"),7,IF(Modulplaner_WING!$Q$15="Grundlagen BWL II
",8,IF(OR(Modulplaner_WING!$Q$15="Einführung in die Statistik
",Modulplaner_WING!$Q$15="Einführung in die Volkswirtschaftslehre
",Modulplaner_WING!$Q$15="Grundlagen der Informatik
"),10,9))))))</f>
        <v/>
      </c>
      <c r="L113" s="81" t="str">
        <f>IF(ISBLANK(Modulplaner_WING!$S$15),"",Modulplaner_WING!$S$15&amp;"  "&amp;MIN(Modulplaner_WING!$T$15,IF(OR(Modulplaner_WING!$S$15="Elektrotechnik
",Modulplaner_WING!$S$15="Technische Mechanik
",Modulplaner_WING!$S$15="Weiterführende ingenieurwissenschaftliche Grundlagen
",Modulplaner_WING!$S$15="Werkstoffkunde
"),3,IF(Modulplaner_WING!$S$15="Einführung in die Programmierung
",5,IF(OR(Modulplaner_WING!$S$15="Grundlagen BWL I
",Modulplaner_WING!$S$15="Mathematik I
",Modulplaner_WING!$S$15="Mathematik II
",Modulplaner_WING!$S$15="Mathematik III
"),7,IF(Modulplaner_WING!$S$15="Grundlagen BWL II
",8,IF(OR(Modulplaner_WING!$S$15="Einführung in die Statistik
",Modulplaner_WING!$S$15="Einführung in die Volkswirtschaftslehre
",Modulplaner_WING!$S$15="Grundlagen der Informatik
"),10,9))))))&amp;"/"&amp;IF(OR(Modulplaner_WING!$S$15="Elektrotechnik
",Modulplaner_WING!$S$15="Technische Mechanik
",Modulplaner_WING!$S$15="Weiterführende ingenieurwissenschaftliche Grundlagen
",Modulplaner_WING!$S$15="Werkstoffkunde
"),3,IF(Modulplaner_WING!$S$15="Einführung in die Programmierung
",5,IF(OR(Modulplaner_WING!$S$15="Grundlagen BWL I
",Modulplaner_WING!$S$15="Mathematik I
",Modulplaner_WING!$S$15="Mathematik II
",Modulplaner_WING!$S$15="Mathematik III
"),7,IF(Modulplaner_WING!$S$15="Grundlagen BWL II
",8,IF(OR(Modulplaner_WING!$S$15="Einführung in die Statistik
",Modulplaner_WING!$S$15="Einführung in die Volkswirtschaftslehre
",Modulplaner_WING!$S$15="Grundlagen der Informatik
"),10,9))))))</f>
        <v/>
      </c>
      <c r="M113" s="9"/>
      <c r="O113" s="9"/>
      <c r="Q113" s="81"/>
      <c r="S113" s="81"/>
    </row>
    <row r="114" spans="1:19" x14ac:dyDescent="0.3">
      <c r="A114" t="str">
        <f>IF(ISBLANK(Modulplaner_WING!C15),"",Modulplaner_WING!C15)</f>
        <v/>
      </c>
      <c r="B114" s="25">
        <f>IF(ISBLANK(Modulplaner_WING!$C$15),0,MIN(Modulplaner_WING!$D$15,IF(OR(Modulplaner_WING!$C$15="Elektrotechnik
",Modulplaner_WING!$C$15="Technische Mechanik
",Modulplaner_WING!$C$15="Weiterführende ingenieurwissenschaftliche Grundlagen
",Modulplaner_WING!$C$15="Werkstoffkunde
"),3,IF(Modulplaner_WING!$C$15="Einführung in die Programmierung
",5,IF(OR(Modulplaner_WING!$C$15="Grundlagen BWL I
",Modulplaner_WING!$C$15="Mathematik I
",Modulplaner_WING!$C$15="Mathematik II
",Modulplaner_WING!$C$15="Mathematik III
"),7,IF(Modulplaner_WING!$C$15="Grundlagen BWL II
",8,IF(OR(Modulplaner_WING!$C$15="Einführung in die Statistik
",Modulplaner_WING!$C$15="Einführung in die Volkswirtschaftslehre
",Modulplaner_WING!$C$15="Grundlagen der Informatik
"),10,9)))))))</f>
        <v>0</v>
      </c>
      <c r="C114" s="82" t="s">
        <v>144</v>
      </c>
      <c r="D114" s="81" t="str">
        <f>IF(ISBLANK(Modulplaner_WING!$C$16),"",Modulplaner_WING!$C$16&amp;"  "&amp;MIN(Modulplaner_WING!$D$16,IF(OR(Modulplaner_WING!$C$16="Elektrotechnik
",Modulplaner_WING!$C$16="Technische Mechanik
",Modulplaner_WING!$C$16="Weiterführende ingenieurwissenschaftliche Grundlagen
",Modulplaner_WING!$C$16="Werkstoffkunde
"),3,IF(Modulplaner_WING!$C$16="Einführung in die Programmierung
",5,IF(OR(Modulplaner_WING!$C$16="Grundlagen BWL I
",Modulplaner_WING!$C$16="Mathematik I
",Modulplaner_WING!$C$16="Mathematik II
",Modulplaner_WING!$C$16="Mathematik III
"),7,IF(Modulplaner_WING!$C$16="Grundlagen BWL II
",8,IF(OR(Modulplaner_WING!$C$16="Einführung in die Statistik
",Modulplaner_WING!$C$16="Einführung in die Volkswirtschaftslehre
",Modulplaner_WING!$C$16="Grundlagen der Informatik
"),10,9))))))&amp;"/"&amp;IF(OR(Modulplaner_WING!$C$16="Elektrotechnik
",Modulplaner_WING!$C$16="Technische Mechanik
",Modulplaner_WING!$C$16="Weiterführende ingenieurwissenschaftliche Grundlagen
",Modulplaner_WING!$C$16="Werkstoffkunde
"),3,IF(Modulplaner_WING!$C$16="Einführung in die Programmierung
",5,IF(OR(Modulplaner_WING!$C$16="Grundlagen BWL I
",Modulplaner_WING!$C$16="Mathematik I
",Modulplaner_WING!$C$16="Mathematik II
",Modulplaner_WING!$C$16="Mathematik III
"),7,IF(Modulplaner_WING!$C$16="Grundlagen BWL II
",8,IF(OR(Modulplaner_WING!$C$16="Einführung in die Statistik
",Modulplaner_WING!$C$16="Einführung in die Volkswirtschaftslehre
",Modulplaner_WING!$C$16="Grundlagen der Informatik
"),10,9))))))</f>
        <v/>
      </c>
      <c r="E114" s="81" t="str">
        <f>IF(ISBLANK(Modulplaner_WING!$E$16),"",Modulplaner_WING!$E$16&amp;"  "&amp;MIN(Modulplaner_WING!$F$16,IF(OR(Modulplaner_WING!$E$16="Elektrotechnik
",Modulplaner_WING!$E$16="Technische Mechanik
",Modulplaner_WING!$E$16="Weiterführende ingenieurwissenschaftliche Grundlagen
",Modulplaner_WING!$E$16="Werkstoffkunde
"),3,IF(Modulplaner_WING!$E$16="Einführung in die Programmierung
",5,IF(OR(Modulplaner_WING!$E$16="Grundlagen BWL I
",Modulplaner_WING!$E$16="Mathematik I
",Modulplaner_WING!$E$16="Mathematik II
",Modulplaner_WING!$E$16="Mathematik III
"),7,IF(Modulplaner_WING!$E$16="Grundlagen BWL II
",8,IF(OR(Modulplaner_WING!$E$16="Einführung in die Statistik
",Modulplaner_WING!$E$16="Einführung in die Volkswirtschaftslehre
",Modulplaner_WING!$E$16="Grundlagen der Informatik
"),10,9))))))&amp;"/"&amp;IF(OR(Modulplaner_WING!$E$16="Elektrotechnik
",Modulplaner_WING!$E$16="Technische Mechanik
",Modulplaner_WING!$E$16="Weiterführende ingenieurwissenschaftliche Grundlagen
",Modulplaner_WING!$E$16="Werkstoffkunde
"),3,IF(Modulplaner_WING!$E$16="Einführung in die Programmierung
",5,IF(OR(Modulplaner_WING!$E$16="Grundlagen BWL I
",Modulplaner_WING!$E$16="Mathematik I
",Modulplaner_WING!$E$16="Mathematik II
",Modulplaner_WING!$E$16="Mathematik III
"),7,IF(Modulplaner_WING!$E$16="Grundlagen BWL II
",8,IF(OR(Modulplaner_WING!$E$16="Einführung in die Statistik
",Modulplaner_WING!$E$16="Einführung in die Volkswirtschaftslehre
",Modulplaner_WING!$E$16="Grundlagen der Informatik
"),10,9))))))</f>
        <v/>
      </c>
      <c r="F114" s="81" t="str">
        <f>IF(ISBLANK(Modulplaner_WING!$G$16),"",Modulplaner_WING!$G$16&amp;"  "&amp;MIN(Modulplaner_WING!$H$16,IF(OR(Modulplaner_WING!$G$16="Elektrotechnik
",Modulplaner_WING!$G$16="Technische Mechanik
",Modulplaner_WING!$G$16="Weiterführende ingenieurwissenschaftliche Grundlagen
",Modulplaner_WING!$G$16="Werkstoffkunde
"),3,IF(Modulplaner_WING!$G$16="Einführung in die Programmierung
",5,IF(OR(Modulplaner_WING!$G$16="Grundlagen BWL I
",Modulplaner_WING!$G$16="Mathematik I
",Modulplaner_WING!$G$16="Mathematik II
",Modulplaner_WING!$G$16="Mathematik III
"),7,IF(Modulplaner_WING!$G$16="Grundlagen BWL II
",8,IF(OR(Modulplaner_WING!$G$16="Einführung in die Statistik
",Modulplaner_WING!$G$16="Einführung in die Volkswirtschaftslehre
",Modulplaner_WING!$G$16="Grundlagen der Informatik
"),10,9))))))&amp;"/"&amp;IF(OR(Modulplaner_WING!$G$16="Elektrotechnik
",Modulplaner_WING!$G$16="Technische Mechanik
",Modulplaner_WING!$G$16="Weiterführende ingenieurwissenschaftliche Grundlagen
",Modulplaner_WING!$G$16="Werkstoffkunde
"),3,IF(Modulplaner_WING!$G$16="Einführung in die Programmierung
",5,IF(OR(Modulplaner_WING!$G$16="Grundlagen BWL I
",Modulplaner_WING!$G$16="Mathematik I
",Modulplaner_WING!$G$16="Mathematik II
",Modulplaner_WING!$G$16="Mathematik III
"),7,IF(Modulplaner_WING!$G$16="Grundlagen BWL II
",8,IF(OR(Modulplaner_WING!$G$16="Einführung in die Statistik
",Modulplaner_WING!$G$16="Einführung in die Volkswirtschaftslehre
",Modulplaner_WING!$G$16="Grundlagen der Informatik
"),10,9))))))</f>
        <v/>
      </c>
      <c r="G114" s="81" t="str">
        <f>IF(ISBLANK(Modulplaner_WING!$I$16),"",Modulplaner_WING!$I$16&amp;"  "&amp;MIN(Modulplaner_WING!$J$16,IF(OR(Modulplaner_WING!$I$16="Elektrotechnik
",Modulplaner_WING!$I$16="Technische Mechanik
",Modulplaner_WING!$I$16="Weiterführende ingenieurwissenschaftliche Grundlagen
",Modulplaner_WING!$I$16="Werkstoffkunde
"),3,IF(Modulplaner_WING!$I$16="Einführung in die Programmierung
",5,IF(OR(Modulplaner_WING!$I$16="Grundlagen BWL I
",Modulplaner_WING!$I$16="Mathematik I
",Modulplaner_WING!$I$16="Mathematik II
",Modulplaner_WING!$I$16="Mathematik III
"),7,IF(Modulplaner_WING!$I$16="Grundlagen BWL II
",8,IF(OR(Modulplaner_WING!$I$16="Einführung in die Statistik
",Modulplaner_WING!$I$16="Einführung in die Volkswirtschaftslehre
",Modulplaner_WING!$I$16="Grundlagen der Informatik
"),10,9))))))&amp;"/"&amp;IF(OR(Modulplaner_WING!$I$16="Elektrotechnik
",Modulplaner_WING!$I$16="Technische Mechanik
",Modulplaner_WING!$I$16="Weiterführende ingenieurwissenschaftliche Grundlagen
",Modulplaner_WING!$I$16="Werkstoffkunde
"),3,IF(Modulplaner_WING!$I$16="Einführung in die Programmierung
",5,IF(OR(Modulplaner_WING!$I$16="Grundlagen BWL I
",Modulplaner_WING!$I$16="Mathematik I
",Modulplaner_WING!$I$16="Mathematik II
",Modulplaner_WING!$I$16="Mathematik III
"),7,IF(Modulplaner_WING!$I$16="Grundlagen BWL II
",8,IF(OR(Modulplaner_WING!$I$16="Einführung in die Statistik
",Modulplaner_WING!$I$16="Einführung in die Volkswirtschaftslehre
",Modulplaner_WING!$I$16="Grundlagen der Informatik
"),10,9))))))</f>
        <v/>
      </c>
      <c r="H114" s="81" t="str">
        <f>IF(ISBLANK(Modulplaner_WING!$K$16),"",Modulplaner_WING!$K$16&amp;"  "&amp;MIN(Modulplaner_WING!$L$16,IF(OR(Modulplaner_WING!$K$16="Elektrotechnik
",Modulplaner_WING!$K$16="Technische Mechanik
",Modulplaner_WING!$K$16="Weiterführende ingenieurwissenschaftliche Grundlagen
",Modulplaner_WING!$K$16="Werkstoffkunde
"),3,IF(Modulplaner_WING!$K$16="Einführung in die Programmierung
",5,IF(OR(Modulplaner_WING!$K$16="Grundlagen BWL I
",Modulplaner_WING!$K$16="Mathematik I
",Modulplaner_WING!$K$16="Mathematik II
",Modulplaner_WING!$K$16="Mathematik III
"),7,IF(Modulplaner_WING!$K$16="Grundlagen BWL II
",8,IF(OR(Modulplaner_WING!$K$16="Einführung in die Statistik
",Modulplaner_WING!$K$16="Einführung in die Volkswirtschaftslehre
",Modulplaner_WING!$K$16="Grundlagen der Informatik
"),10,9))))))&amp;"/"&amp;IF(OR(Modulplaner_WING!$K$16="Elektrotechnik
",Modulplaner_WING!$K$16="Technische Mechanik
",Modulplaner_WING!$K$16="Weiterführende ingenieurwissenschaftliche Grundlagen
",Modulplaner_WING!$K$16="Werkstoffkunde
"),3,IF(Modulplaner_WING!$K$16="Einführung in die Programmierung
",5,IF(OR(Modulplaner_WING!$K$16="Grundlagen BWL I
",Modulplaner_WING!$K$16="Mathematik I
",Modulplaner_WING!$K$16="Mathematik II
",Modulplaner_WING!$K$16="Mathematik III
"),7,IF(Modulplaner_WING!$K$16="Grundlagen BWL II
",8,IF(OR(Modulplaner_WING!$K$16="Einführung in die Statistik
",Modulplaner_WING!$K$16="Einführung in die Volkswirtschaftslehre
",Modulplaner_WING!$K$16="Grundlagen der Informatik
"),10,9))))))</f>
        <v/>
      </c>
      <c r="I114" s="81" t="str">
        <f>IF(ISBLANK(Modulplaner_WING!$M$16),"",Modulplaner_WING!$M$16&amp;"  "&amp;MIN(Modulplaner_WING!$N$16,IF(OR(Modulplaner_WING!$M$16="Elektrotechnik
",Modulplaner_WING!$M$16="Technische Mechanik
",Modulplaner_WING!$M$16="Weiterführende ingenieurwissenschaftliche Grundlagen
",Modulplaner_WING!$M$16="Werkstoffkunde
"),3,IF(Modulplaner_WING!$M$16="Einführung in die Programmierung
",5,IF(OR(Modulplaner_WING!$M$16="Grundlagen BWL I
",Modulplaner_WING!$M$16="Mathematik I
",Modulplaner_WING!$M$16="Mathematik II
",Modulplaner_WING!$M$16="Mathematik III
"),7,IF(Modulplaner_WING!$M$16="Grundlagen BWL II
",8,IF(OR(Modulplaner_WING!$M$16="Einführung in die Statistik
",Modulplaner_WING!$M$16="Einführung in die Volkswirtschaftslehre
",Modulplaner_WING!$M$16="Grundlagen der Informatik
"),10,9))))))&amp;"/"&amp;IF(OR(Modulplaner_WING!$M$16="Elektrotechnik
",Modulplaner_WING!$M$16="Technische Mechanik
",Modulplaner_WING!$M$16="Weiterführende ingenieurwissenschaftliche Grundlagen
",Modulplaner_WING!$M$16="Werkstoffkunde
"),3,IF(Modulplaner_WING!$M$16="Einführung in die Programmierung
",5,IF(OR(Modulplaner_WING!$M$16="Grundlagen BWL I
",Modulplaner_WING!$M$16="Mathematik I
",Modulplaner_WING!$M$16="Mathematik II
",Modulplaner_WING!$M$16="Mathematik III
"),7,IF(Modulplaner_WING!$M$16="Grundlagen BWL II
",8,IF(OR(Modulplaner_WING!$M$16="Einführung in die Statistik
",Modulplaner_WING!$M$16="Einführung in die Volkswirtschaftslehre
",Modulplaner_WING!$M$16="Grundlagen der Informatik
"),10,9))))))</f>
        <v/>
      </c>
      <c r="J114" s="81" t="str">
        <f>IF(ISBLANK(Modulplaner_WING!$O$16),"",Modulplaner_WING!$O$16&amp;"  "&amp;MIN(Modulplaner_WING!$P$16,IF(OR(Modulplaner_WING!$O$16="Elektrotechnik
",Modulplaner_WING!$O$16="Technische Mechanik
",Modulplaner_WING!$O$16="Weiterführende ingenieurwissenschaftliche Grundlagen
",Modulplaner_WING!$O$16="Werkstoffkunde
"),3,IF(Modulplaner_WING!$O$16="Einführung in die Programmierung
",5,IF(OR(Modulplaner_WING!$O$16="Grundlagen BWL I
",Modulplaner_WING!$O$16="Mathematik I
",Modulplaner_WING!$O$16="Mathematik II
",Modulplaner_WING!$O$16="Mathematik III
"),7,IF(Modulplaner_WING!$O$16="Grundlagen BWL II
",8,IF(OR(Modulplaner_WING!$O$16="Einführung in die Statistik
",Modulplaner_WING!$O$16="Einführung in die Volkswirtschaftslehre
",Modulplaner_WING!$O$16="Grundlagen der Informatik
"),10,9))))))&amp;"/"&amp;IF(OR(Modulplaner_WING!$O$16="Elektrotechnik
",Modulplaner_WING!$O$16="Technische Mechanik
",Modulplaner_WING!$O$16="Weiterführende ingenieurwissenschaftliche Grundlagen
",Modulplaner_WING!$O$16="Werkstoffkunde
"),3,IF(Modulplaner_WING!$O$16="Einführung in die Programmierung
",5,IF(OR(Modulplaner_WING!$O$16="Grundlagen BWL I
",Modulplaner_WING!$O$16="Mathematik I
",Modulplaner_WING!$O$16="Mathematik II
",Modulplaner_WING!$O$16="Mathematik III
"),7,IF(Modulplaner_WING!$O$16="Grundlagen BWL II
",8,IF(OR(Modulplaner_WING!$O$16="Einführung in die Statistik
",Modulplaner_WING!$O$16="Einführung in die Volkswirtschaftslehre
",Modulplaner_WING!$O$16="Grundlagen der Informatik
"),10,9))))))</f>
        <v/>
      </c>
      <c r="K114" s="81" t="str">
        <f>IF(ISBLANK(Modulplaner_WING!$Q$16),"",Modulplaner_WING!$Q$16&amp;"  "&amp;MIN(Modulplaner_WING!$R$16,IF(OR(Modulplaner_WING!$Q$16="Elektrotechnik
",Modulplaner_WING!$Q$16="Technische Mechanik
",Modulplaner_WING!$Q$16="Weiterführende ingenieurwissenschaftliche Grundlagen
",Modulplaner_WING!$Q$16="Werkstoffkunde
"),3,IF(Modulplaner_WING!$Q$16="Einführung in die Programmierung
",5,IF(OR(Modulplaner_WING!$Q$16="Grundlagen BWL I
",Modulplaner_WING!$Q$16="Mathematik I
",Modulplaner_WING!$Q$16="Mathematik II
",Modulplaner_WING!$Q$16="Mathematik III
"),7,IF(Modulplaner_WING!$Q$16="Grundlagen BWL II
",8,IF(OR(Modulplaner_WING!$Q$16="Einführung in die Statistik
",Modulplaner_WING!$Q$16="Einführung in die Volkswirtschaftslehre
",Modulplaner_WING!$Q$16="Grundlagen der Informatik
"),10,9))))))&amp;"/"&amp;IF(OR(Modulplaner_WING!$Q$16="Elektrotechnik
",Modulplaner_WING!$Q$16="Technische Mechanik
",Modulplaner_WING!$Q$16="Weiterführende ingenieurwissenschaftliche Grundlagen
",Modulplaner_WING!$Q$16="Werkstoffkunde
"),3,IF(Modulplaner_WING!$Q$16="Einführung in die Programmierung
",5,IF(OR(Modulplaner_WING!$Q$16="Grundlagen BWL I
",Modulplaner_WING!$Q$16="Mathematik I
",Modulplaner_WING!$Q$16="Mathematik II
",Modulplaner_WING!$Q$16="Mathematik III
"),7,IF(Modulplaner_WING!$Q$16="Grundlagen BWL II
",8,IF(OR(Modulplaner_WING!$Q$16="Einführung in die Statistik
",Modulplaner_WING!$Q$16="Einführung in die Volkswirtschaftslehre
",Modulplaner_WING!$Q$16="Grundlagen der Informatik
"),10,9))))))</f>
        <v/>
      </c>
      <c r="L114" s="81" t="str">
        <f>IF(ISBLANK(Modulplaner_WING!$S$16),"",Modulplaner_WING!$S$16&amp;"  "&amp;MIN(Modulplaner_WING!$T$16,IF(OR(Modulplaner_WING!$S$16="Elektrotechnik
",Modulplaner_WING!$S$16="Technische Mechanik
",Modulplaner_WING!$S$16="Weiterführende ingenieurwissenschaftliche Grundlagen
",Modulplaner_WING!$S$16="Werkstoffkunde
"),3,IF(Modulplaner_WING!$S$16="Einführung in die Programmierung
",5,IF(OR(Modulplaner_WING!$S$16="Grundlagen BWL I
",Modulplaner_WING!$S$16="Mathematik I
",Modulplaner_WING!$S$16="Mathematik II
",Modulplaner_WING!$S$16="Mathematik III
"),7,IF(Modulplaner_WING!$S$16="Grundlagen BWL II
",8,IF(OR(Modulplaner_WING!$S$16="Einführung in die Statistik
",Modulplaner_WING!$S$16="Einführung in die Volkswirtschaftslehre
",Modulplaner_WING!$S$16="Grundlagen der Informatik
"),10,9))))))&amp;"/"&amp;IF(OR(Modulplaner_WING!$S$16="Elektrotechnik
",Modulplaner_WING!$S$16="Technische Mechanik
",Modulplaner_WING!$S$16="Weiterführende ingenieurwissenschaftliche Grundlagen
",Modulplaner_WING!$S$16="Werkstoffkunde
"),3,IF(Modulplaner_WING!$S$16="Einführung in die Programmierung
",5,IF(OR(Modulplaner_WING!$S$16="Grundlagen BWL I
",Modulplaner_WING!$S$16="Mathematik I
",Modulplaner_WING!$S$16="Mathematik II
",Modulplaner_WING!$S$16="Mathematik III
"),7,IF(Modulplaner_WING!$S$16="Grundlagen BWL II
",8,IF(OR(Modulplaner_WING!$S$16="Einführung in die Statistik
",Modulplaner_WING!$S$16="Einführung in die Volkswirtschaftslehre
",Modulplaner_WING!$S$16="Grundlagen der Informatik
"),10,9))))))</f>
        <v/>
      </c>
      <c r="M114" s="9"/>
      <c r="O114" s="9"/>
      <c r="Q114" s="81"/>
      <c r="S114" s="81"/>
    </row>
    <row r="115" spans="1:19" x14ac:dyDescent="0.3">
      <c r="A115" t="str">
        <f>IF(ISBLANK(Modulplaner_WING!C16),"",Modulplaner_WING!C16)</f>
        <v/>
      </c>
      <c r="B115" s="25">
        <f>IF(ISBLANK(Modulplaner_WING!$C$16),0,MIN(Modulplaner_WING!$D$16,IF(OR(Modulplaner_WING!$C$16="Elektrotechnik
",Modulplaner_WING!$C$16="Technische Mechanik
",Modulplaner_WING!$C$16="Weiterführende ingenieurwissenschaftliche Grundlagen
",Modulplaner_WING!$C$16="Werkstoffkunde
"),3,IF(Modulplaner_WING!$C$16="Einführung in die Programmierung
",5,IF(OR(Modulplaner_WING!$C$16="Grundlagen BWL I
",Modulplaner_WING!$C$16="Mathematik I
",Modulplaner_WING!$C$16="Mathematik II
",Modulplaner_WING!$C$16="Mathematik III
"),7,IF(Modulplaner_WING!$C$16="Grundlagen BWL II
",8,IF(OR(Modulplaner_WING!$C$16="Einführung in die Statistik
",Modulplaner_WING!$C$16="Einführung in die Volkswirtschaftslehre
",Modulplaner_WING!$C$16="Grundlagen der Informatik
"),10,9)))))))</f>
        <v>0</v>
      </c>
      <c r="C115" s="82" t="s">
        <v>145</v>
      </c>
      <c r="D115" s="81" t="str">
        <f>IF(ISBLANK(Modulplaner_WING!$C$17),"",Modulplaner_WING!$C$17&amp;"  "&amp;MIN(Modulplaner_WING!$D$17,IF(OR(Modulplaner_WING!$C$17="Elektrotechnik
",Modulplaner_WING!$C$17="Technische Mechanik
",Modulplaner_WING!$C$17="Weiterführende ingenieurwissenschaftliche Grundlagen
",Modulplaner_WING!$C$17="Werkstoffkunde
"),3,IF(Modulplaner_WING!$C$17="Einführung in die Programmierung
",5,IF(OR(Modulplaner_WING!$C$17="Grundlagen BWL I
",Modulplaner_WING!$C$17="Mathematik I
",Modulplaner_WING!$C$17="Mathematik II
",Modulplaner_WING!$C$17="Mathematik III
"),7,IF(Modulplaner_WING!$C$17="Grundlagen BWL II
",8,IF(OR(Modulplaner_WING!$C$17="Einführung in die Statistik
",Modulplaner_WING!$C$17="Einführung in die Volkswirtschaftslehre
",Modulplaner_WING!$C$17="Grundlagen der Informatik
"),10,9))))))&amp;"/"&amp;IF(OR(Modulplaner_WING!$C$17="Elektrotechnik
",Modulplaner_WING!$C$17="Technische Mechanik
",Modulplaner_WING!$C$17="Weiterführende ingenieurwissenschaftliche Grundlagen
",Modulplaner_WING!$C$17="Werkstoffkunde
"),3,IF(Modulplaner_WING!$C$17="Einführung in die Programmierung
",5,IF(OR(Modulplaner_WING!$C$17="Grundlagen BWL I
",Modulplaner_WING!$C$17="Mathematik I
",Modulplaner_WING!$C$17="Mathematik II
",Modulplaner_WING!$C$17="Mathematik III
"),7,IF(Modulplaner_WING!$C$17="Grundlagen BWL II
",8,IF(OR(Modulplaner_WING!$C$17="Einführung in die Statistik
",Modulplaner_WING!$C$17="Einführung in die Volkswirtschaftslehre
",Modulplaner_WING!$C$17="Grundlagen der Informatik
"),10,9))))))</f>
        <v/>
      </c>
      <c r="E115" s="81" t="str">
        <f>IF(ISBLANK(Modulplaner_WING!$E$17),"",Modulplaner_WING!$E$17&amp;"  "&amp;MIN(Modulplaner_WING!$F$17,IF(OR(Modulplaner_WING!$E$17="Elektrotechnik
",Modulplaner_WING!$E$17="Technische Mechanik
",Modulplaner_WING!$E$17="Weiterführende ingenieurwissenschaftliche Grundlagen
",Modulplaner_WING!$E$17="Werkstoffkunde
"),3,IF(Modulplaner_WING!$E$17="Einführung in die Programmierung
",5,IF(OR(Modulplaner_WING!$E$17="Grundlagen BWL I
",Modulplaner_WING!$E$17="Mathematik I
",Modulplaner_WING!$E$17="Mathematik II
",Modulplaner_WING!$E$17="Mathematik III
"),7,IF(Modulplaner_WING!$E$17="Grundlagen BWL II
",8,IF(OR(Modulplaner_WING!$E$17="Einführung in die Statistik
",Modulplaner_WING!$E$17="Einführung in die Volkswirtschaftslehre
",Modulplaner_WING!$E$17="Grundlagen der Informatik
"),10,9))))))&amp;"/"&amp;IF(OR(Modulplaner_WING!$E$17="Elektrotechnik
",Modulplaner_WING!$E$17="Technische Mechanik
",Modulplaner_WING!$E$17="Weiterführende ingenieurwissenschaftliche Grundlagen
",Modulplaner_WING!$E$17="Werkstoffkunde
"),3,IF(Modulplaner_WING!$E$17="Einführung in die Programmierung
",5,IF(OR(Modulplaner_WING!$E$17="Grundlagen BWL I
",Modulplaner_WING!$E$17="Mathematik I
",Modulplaner_WING!$E$17="Mathematik II
",Modulplaner_WING!$E$17="Mathematik III
"),7,IF(Modulplaner_WING!$E$17="Grundlagen BWL II
",8,IF(OR(Modulplaner_WING!$E$17="Einführung in die Statistik
",Modulplaner_WING!$E$17="Einführung in die Volkswirtschaftslehre
",Modulplaner_WING!$E$17="Grundlagen der Informatik
"),10,9))))))</f>
        <v/>
      </c>
      <c r="F115" s="81" t="str">
        <f>IF(ISBLANK(Modulplaner_WING!$G$17),"",Modulplaner_WING!$G$17&amp;"  "&amp;MIN(Modulplaner_WING!$H$17,IF(OR(Modulplaner_WING!$G$17="Elektrotechnik
",Modulplaner_WING!$G$17="Technische Mechanik
",Modulplaner_WING!$G$17="Weiterführende ingenieurwissenschaftliche Grundlagen
",Modulplaner_WING!$G$17="Werkstoffkunde
"),3,IF(Modulplaner_WING!$G$17="Einführung in die Programmierung
",5,IF(OR(Modulplaner_WING!$G$17="Grundlagen BWL I
",Modulplaner_WING!$G$17="Mathematik I
",Modulplaner_WING!$G$17="Mathematik II
",Modulplaner_WING!$G$17="Mathematik III
"),7,IF(Modulplaner_WING!$G$17="Grundlagen BWL II
",8,IF(OR(Modulplaner_WING!$G$17="Einführung in die Statistik
",Modulplaner_WING!$G$17="Einführung in die Volkswirtschaftslehre
",Modulplaner_WING!$G$17="Grundlagen der Informatik
"),10,9))))))&amp;"/"&amp;IF(OR(Modulplaner_WING!$G$17="Elektrotechnik
",Modulplaner_WING!$G$17="Technische Mechanik
",Modulplaner_WING!$G$17="Weiterführende ingenieurwissenschaftliche Grundlagen
",Modulplaner_WING!$G$17="Werkstoffkunde
"),3,IF(Modulplaner_WING!$G$17="Einführung in die Programmierung
",5,IF(OR(Modulplaner_WING!$G$17="Grundlagen BWL I
",Modulplaner_WING!$G$17="Mathematik I
",Modulplaner_WING!$G$17="Mathematik II
",Modulplaner_WING!$G$17="Mathematik III
"),7,IF(Modulplaner_WING!$G$17="Grundlagen BWL II
",8,IF(OR(Modulplaner_WING!$G$17="Einführung in die Statistik
",Modulplaner_WING!$G$17="Einführung in die Volkswirtschaftslehre
",Modulplaner_WING!$G$17="Grundlagen der Informatik
"),10,9))))))</f>
        <v/>
      </c>
      <c r="G115" s="81" t="str">
        <f>IF(ISBLANK(Modulplaner_WING!$I$17),"",Modulplaner_WING!$I$17&amp;"  "&amp;MIN(Modulplaner_WING!$J$17,IF(OR(Modulplaner_WING!$I$17="Elektrotechnik
",Modulplaner_WING!$I$17="Technische Mechanik
",Modulplaner_WING!$I$17="Weiterführende ingenieurwissenschaftliche Grundlagen
",Modulplaner_WING!$I$17="Werkstoffkunde
"),3,IF(Modulplaner_WING!$I$17="Einführung in die Programmierung
",5,IF(OR(Modulplaner_WING!$I$17="Grundlagen BWL I
",Modulplaner_WING!$I$17="Mathematik I
",Modulplaner_WING!$I$17="Mathematik II
",Modulplaner_WING!$I$17="Mathematik III
"),7,IF(Modulplaner_WING!$I$17="Grundlagen BWL II
",8,IF(OR(Modulplaner_WING!$I$17="Einführung in die Statistik
",Modulplaner_WING!$I$17="Einführung in die Volkswirtschaftslehre
",Modulplaner_WING!$I$17="Grundlagen der Informatik
"),10,9))))))&amp;"/"&amp;IF(OR(Modulplaner_WING!$I$17="Elektrotechnik
",Modulplaner_WING!$I$17="Technische Mechanik
",Modulplaner_WING!$I$17="Weiterführende ingenieurwissenschaftliche Grundlagen
",Modulplaner_WING!$I$17="Werkstoffkunde
"),3,IF(Modulplaner_WING!$I$17="Einführung in die Programmierung
",5,IF(OR(Modulplaner_WING!$I$17="Grundlagen BWL I
",Modulplaner_WING!$I$17="Mathematik I
",Modulplaner_WING!$I$17="Mathematik II
",Modulplaner_WING!$I$17="Mathematik III
"),7,IF(Modulplaner_WING!$I$17="Grundlagen BWL II
",8,IF(OR(Modulplaner_WING!$I$17="Einführung in die Statistik
",Modulplaner_WING!$I$17="Einführung in die Volkswirtschaftslehre
",Modulplaner_WING!$I$17="Grundlagen der Informatik
"),10,9))))))</f>
        <v/>
      </c>
      <c r="H115" s="81" t="str">
        <f>IF(ISBLANK(Modulplaner_WING!$K$17),"",Modulplaner_WING!$K$17&amp;"  "&amp;MIN(Modulplaner_WING!$L$17,IF(OR(Modulplaner_WING!$K$17="Elektrotechnik
",Modulplaner_WING!$K$17="Technische Mechanik
",Modulplaner_WING!$K$17="Weiterführende ingenieurwissenschaftliche Grundlagen
",Modulplaner_WING!$K$17="Werkstoffkunde
"),3,IF(Modulplaner_WING!$K$17="Einführung in die Programmierung
",5,IF(OR(Modulplaner_WING!$K$17="Grundlagen BWL I
",Modulplaner_WING!$K$17="Mathematik I
",Modulplaner_WING!$K$17="Mathematik II
",Modulplaner_WING!$K$17="Mathematik III
"),7,IF(Modulplaner_WING!$K$17="Grundlagen BWL II
",8,IF(OR(Modulplaner_WING!$K$17="Einführung in die Statistik
",Modulplaner_WING!$K$17="Einführung in die Volkswirtschaftslehre
",Modulplaner_WING!$K$17="Grundlagen der Informatik
"),10,9))))))&amp;"/"&amp;IF(OR(Modulplaner_WING!$K$17="Elektrotechnik
",Modulplaner_WING!$K$17="Technische Mechanik
",Modulplaner_WING!$K$17="Weiterführende ingenieurwissenschaftliche Grundlagen
",Modulplaner_WING!$K$17="Werkstoffkunde
"),3,IF(Modulplaner_WING!$K$17="Einführung in die Programmierung
",5,IF(OR(Modulplaner_WING!$K$17="Grundlagen BWL I
",Modulplaner_WING!$K$17="Mathematik I
",Modulplaner_WING!$K$17="Mathematik II
",Modulplaner_WING!$K$17="Mathematik III
"),7,IF(Modulplaner_WING!$K$17="Grundlagen BWL II
",8,IF(OR(Modulplaner_WING!$K$17="Einführung in die Statistik
",Modulplaner_WING!$K$17="Einführung in die Volkswirtschaftslehre
",Modulplaner_WING!$K$17="Grundlagen der Informatik
"),10,9))))))</f>
        <v/>
      </c>
      <c r="I115" s="81" t="str">
        <f>IF(ISBLANK(Modulplaner_WING!$M$17),"",Modulplaner_WING!$M$17&amp;"  "&amp;MIN(Modulplaner_WING!$N$17,IF(OR(Modulplaner_WING!$M$17="Elektrotechnik
",Modulplaner_WING!$M$17="Technische Mechanik
",Modulplaner_WING!$M$17="Weiterführende ingenieurwissenschaftliche Grundlagen
",Modulplaner_WING!$M$17="Werkstoffkunde
"),3,IF(Modulplaner_WING!$M$17="Einführung in die Programmierung
",5,IF(OR(Modulplaner_WING!$M$17="Grundlagen BWL I
",Modulplaner_WING!$M$17="Mathematik I
",Modulplaner_WING!$M$17="Mathematik II
",Modulplaner_WING!$M$17="Mathematik III
"),7,IF(Modulplaner_WING!$M$17="Grundlagen BWL II
",8,IF(OR(Modulplaner_WING!$M$17="Einführung in die Statistik
",Modulplaner_WING!$M$17="Einführung in die Volkswirtschaftslehre
",Modulplaner_WING!$M$17="Grundlagen der Informatik
"),10,9))))))&amp;"/"&amp;IF(OR(Modulplaner_WING!$M$17="Elektrotechnik
",Modulplaner_WING!$M$17="Technische Mechanik
",Modulplaner_WING!$M$17="Weiterführende ingenieurwissenschaftliche Grundlagen
",Modulplaner_WING!$M$17="Werkstoffkunde
"),3,IF(Modulplaner_WING!$M$17="Einführung in die Programmierung
",5,IF(OR(Modulplaner_WING!$M$17="Grundlagen BWL I
",Modulplaner_WING!$M$17="Mathematik I
",Modulplaner_WING!$M$17="Mathematik II
",Modulplaner_WING!$M$17="Mathematik III
"),7,IF(Modulplaner_WING!$M$17="Grundlagen BWL II
",8,IF(OR(Modulplaner_WING!$M$17="Einführung in die Statistik
",Modulplaner_WING!$M$17="Einführung in die Volkswirtschaftslehre
",Modulplaner_WING!$M$17="Grundlagen der Informatik
"),10,9))))))</f>
        <v/>
      </c>
      <c r="J115" s="81" t="str">
        <f>IF(ISBLANK(Modulplaner_WING!$O$17),"",Modulplaner_WING!$O$17&amp;"  "&amp;MIN(Modulplaner_WING!$P$17,IF(OR(Modulplaner_WING!$O$17="Elektrotechnik
",Modulplaner_WING!$O$17="Technische Mechanik
",Modulplaner_WING!$O$17="Weiterführende ingenieurwissenschaftliche Grundlagen
",Modulplaner_WING!$O$17="Werkstoffkunde
"),3,IF(Modulplaner_WING!$O$17="Einführung in die Programmierung
",5,IF(OR(Modulplaner_WING!$O$17="Grundlagen BWL I
",Modulplaner_WING!$O$17="Mathematik I
",Modulplaner_WING!$O$17="Mathematik II
",Modulplaner_WING!$O$17="Mathematik III
"),7,IF(Modulplaner_WING!$O$17="Grundlagen BWL II
",8,IF(OR(Modulplaner_WING!$O$17="Einführung in die Statistik
",Modulplaner_WING!$O$17="Einführung in die Volkswirtschaftslehre
",Modulplaner_WING!$O$17="Grundlagen der Informatik
"),10,9))))))&amp;"/"&amp;IF(OR(Modulplaner_WING!$O$17="Elektrotechnik
",Modulplaner_WING!$O$17="Technische Mechanik
",Modulplaner_WING!$O$17="Weiterführende ingenieurwissenschaftliche Grundlagen
",Modulplaner_WING!$O$17="Werkstoffkunde
"),3,IF(Modulplaner_WING!$O$17="Einführung in die Programmierung
",5,IF(OR(Modulplaner_WING!$O$17="Grundlagen BWL I
",Modulplaner_WING!$O$17="Mathematik I
",Modulplaner_WING!$O$17="Mathematik II
",Modulplaner_WING!$O$17="Mathematik III
"),7,IF(Modulplaner_WING!$O$17="Grundlagen BWL II
",8,IF(OR(Modulplaner_WING!$O$17="Einführung in die Statistik
",Modulplaner_WING!$O$17="Einführung in die Volkswirtschaftslehre
",Modulplaner_WING!$O$17="Grundlagen der Informatik
"),10,9))))))</f>
        <v/>
      </c>
      <c r="K115" s="81" t="str">
        <f>IF(ISBLANK(Modulplaner_WING!$Q$17),"",Modulplaner_WING!$Q$17&amp;"  "&amp;MIN(Modulplaner_WING!$R$17,IF(OR(Modulplaner_WING!$Q$17="Elektrotechnik
",Modulplaner_WING!$Q$17="Technische Mechanik
",Modulplaner_WING!$Q$17="Weiterführende ingenieurwissenschaftliche Grundlagen
",Modulplaner_WING!$Q$17="Werkstoffkunde
"),3,IF(Modulplaner_WING!$Q$17="Einführung in die Programmierung
",5,IF(OR(Modulplaner_WING!$Q$17="Grundlagen BWL I
",Modulplaner_WING!$Q$17="Mathematik I
",Modulplaner_WING!$Q$17="Mathematik II
",Modulplaner_WING!$Q$17="Mathematik III
"),7,IF(Modulplaner_WING!$Q$17="Grundlagen BWL II
",8,IF(OR(Modulplaner_WING!$Q$17="Einführung in die Statistik
",Modulplaner_WING!$Q$17="Einführung in die Volkswirtschaftslehre
",Modulplaner_WING!$Q$17="Grundlagen der Informatik
"),10,9))))))&amp;"/"&amp;IF(OR(Modulplaner_WING!$Q$17="Elektrotechnik
",Modulplaner_WING!$Q$17="Technische Mechanik
",Modulplaner_WING!$Q$17="Weiterführende ingenieurwissenschaftliche Grundlagen
",Modulplaner_WING!$Q$17="Werkstoffkunde
"),3,IF(Modulplaner_WING!$Q$17="Einführung in die Programmierung
",5,IF(OR(Modulplaner_WING!$Q$17="Grundlagen BWL I
",Modulplaner_WING!$Q$17="Mathematik I
",Modulplaner_WING!$Q$17="Mathematik II
",Modulplaner_WING!$Q$17="Mathematik III
"),7,IF(Modulplaner_WING!$Q$17="Grundlagen BWL II
",8,IF(OR(Modulplaner_WING!$Q$17="Einführung in die Statistik
",Modulplaner_WING!$Q$17="Einführung in die Volkswirtschaftslehre
",Modulplaner_WING!$Q$17="Grundlagen der Informatik
"),10,9))))))</f>
        <v/>
      </c>
      <c r="L115" s="81" t="str">
        <f>IF(ISBLANK(Modulplaner_WING!$S$17),"",Modulplaner_WING!$S$17&amp;"  "&amp;MIN(Modulplaner_WING!$T$17,IF(OR(Modulplaner_WING!$S$17="Elektrotechnik
",Modulplaner_WING!$S$17="Technische Mechanik
",Modulplaner_WING!$S$17="Weiterführende ingenieurwissenschaftliche Grundlagen
",Modulplaner_WING!$S$17="Werkstoffkunde
"),3,IF(Modulplaner_WING!$S$17="Einführung in die Programmierung
",5,IF(OR(Modulplaner_WING!$S$17="Grundlagen BWL I
",Modulplaner_WING!$S$17="Mathematik I
",Modulplaner_WING!$S$17="Mathematik II
",Modulplaner_WING!$S$17="Mathematik III
"),7,IF(Modulplaner_WING!$S$17="Grundlagen BWL II
",8,IF(OR(Modulplaner_WING!$S$17="Einführung in die Statistik
",Modulplaner_WING!$S$17="Einführung in die Volkswirtschaftslehre
",Modulplaner_WING!$S$17="Grundlagen der Informatik
"),10,9))))))&amp;"/"&amp;IF(OR(Modulplaner_WING!$S$17="Elektrotechnik
",Modulplaner_WING!$S$17="Technische Mechanik
",Modulplaner_WING!$S$17="Weiterführende ingenieurwissenschaftliche Grundlagen
",Modulplaner_WING!$S$17="Werkstoffkunde
"),3,IF(Modulplaner_WING!$S$17="Einführung in die Programmierung
",5,IF(OR(Modulplaner_WING!$S$17="Grundlagen BWL I
",Modulplaner_WING!$S$17="Mathematik I
",Modulplaner_WING!$S$17="Mathematik II
",Modulplaner_WING!$S$17="Mathematik III
"),7,IF(Modulplaner_WING!$S$17="Grundlagen BWL II
",8,IF(OR(Modulplaner_WING!$S$17="Einführung in die Statistik
",Modulplaner_WING!$S$17="Einführung in die Volkswirtschaftslehre
",Modulplaner_WING!$S$17="Grundlagen der Informatik
"),10,9))))))</f>
        <v/>
      </c>
      <c r="M115" s="9"/>
      <c r="O115" s="9"/>
      <c r="Q115" s="81"/>
      <c r="S115" s="81"/>
    </row>
    <row r="116" spans="1:19" x14ac:dyDescent="0.3">
      <c r="A116" t="str">
        <f>IF(ISBLANK(Modulplaner_WING!C17),"",Modulplaner_WING!C17)</f>
        <v/>
      </c>
      <c r="B116" s="25">
        <f>IF(ISBLANK(Modulplaner_WING!$C$17),0,MIN(Modulplaner_WING!$D$17,IF(OR(Modulplaner_WING!$C$17="Elektrotechnik
",Modulplaner_WING!$C$17="Technische Mechanik
",Modulplaner_WING!$C$17="Weiterführende ingenieurwissenschaftliche Grundlagen
",Modulplaner_WING!$C$17="Werkstoffkunde
"),3,IF(Modulplaner_WING!$C$17="Einführung in die Programmierung
",5,IF(OR(Modulplaner_WING!$C$17="Grundlagen BWL I
",Modulplaner_WING!$C$17="Mathematik I
",Modulplaner_WING!$C$17="Mathematik II
",Modulplaner_WING!$C$17="Mathematik III
"),7,IF(Modulplaner_WING!$C$17="Grundlagen BWL II
",8,IF(OR(Modulplaner_WING!$C$17="Einführung in die Statistik
",Modulplaner_WING!$C$17="Einführung in die Volkswirtschaftslehre
",Modulplaner_WING!$C$17="Grundlagen der Informatik
"),10,9)))))))</f>
        <v>0</v>
      </c>
      <c r="C116" s="82" t="s">
        <v>9</v>
      </c>
      <c r="D116" s="81" t="str">
        <f>IF(ISBLANK(Modulplaner_WING!$C$18),"",Modulplaner_WING!$C$18&amp;"  3/3")</f>
        <v/>
      </c>
      <c r="E116" s="81" t="str">
        <f>IF(ISBLANK(Modulplaner_WING!$E$18),"",Modulplaner_WING!$E$18&amp;"  3/3")</f>
        <v/>
      </c>
      <c r="F116" s="81" t="str">
        <f>IF(ISBLANK(Modulplaner_WING!$G$18),"",Modulplaner_WING!$G$18&amp;"  3/3")</f>
        <v/>
      </c>
      <c r="G116" s="81" t="str">
        <f>IF(ISBLANK(Modulplaner_WING!$I$18),"",Modulplaner_WING!$I$18&amp;"  3/3")</f>
        <v/>
      </c>
      <c r="H116" s="81" t="str">
        <f>IF(ISBLANK(Modulplaner_WING!$K$18),"",Modulplaner_WING!$K$18&amp;"  3/3")</f>
        <v/>
      </c>
      <c r="I116" s="81" t="str">
        <f>IF(ISBLANK(Modulplaner_WING!$M$18),"",Modulplaner_WING!$M$18&amp;"  3/3")</f>
        <v/>
      </c>
      <c r="J116" s="81" t="str">
        <f>IF(ISBLANK(Modulplaner_WING!$O$18),"",Modulplaner_WING!$O$18&amp;"  3/3")</f>
        <v/>
      </c>
      <c r="K116" s="81" t="str">
        <f>IF(ISBLANK(Modulplaner_WING!$Q$18),"",Modulplaner_WING!$Q$18&amp;"  3/3")</f>
        <v/>
      </c>
      <c r="L116" s="81" t="str">
        <f>IF(ISBLANK(Modulplaner_WING!$S$18),"",Modulplaner_WING!$S$18&amp;"  3/3")</f>
        <v/>
      </c>
      <c r="M116" s="9"/>
      <c r="O116" s="9"/>
      <c r="Q116" s="81"/>
      <c r="S116" s="81"/>
    </row>
    <row r="117" spans="1:19" x14ac:dyDescent="0.3">
      <c r="A117" t="str">
        <f>IF(ISBLANK(Modulplaner_WING!C18),"",Modulplaner_WING!C18)</f>
        <v/>
      </c>
      <c r="B117" s="25">
        <f>IF(ISBLANK(Modulplaner_WING!$C$18),0,3)</f>
        <v>0</v>
      </c>
      <c r="C117" s="82" t="s">
        <v>11</v>
      </c>
      <c r="D117" s="81" t="str">
        <f>IF(ISBLANK(Modulplaner_WING!$C$19),"",Modulplaner_WING!$C$19&amp;"  10/10")</f>
        <v/>
      </c>
      <c r="E117" s="81" t="str">
        <f>IF(ISBLANK(Modulplaner_WING!$E$19),"",Modulplaner_WING!$E$19&amp;"  10/10")</f>
        <v/>
      </c>
      <c r="F117" s="81" t="str">
        <f>IF(ISBLANK(Modulplaner_WING!$G$19),"",Modulplaner_WING!$G$19&amp;"  10/10")</f>
        <v/>
      </c>
      <c r="G117" s="81" t="str">
        <f>IF(ISBLANK(Modulplaner_WING!$I$19),"",Modulplaner_WING!$I$19&amp;"  10/10")</f>
        <v/>
      </c>
      <c r="H117" s="81" t="str">
        <f>IF(ISBLANK(Modulplaner_WING!$K$19),"",Modulplaner_WING!$K$19&amp;"  10/10")</f>
        <v/>
      </c>
      <c r="I117" s="81" t="str">
        <f>IF(ISBLANK(Modulplaner_WING!$M$19),"",Modulplaner_WING!$M$19&amp;"  10/10")</f>
        <v/>
      </c>
      <c r="J117" s="81" t="str">
        <f>IF(ISBLANK(Modulplaner_WING!$O$19),"",Modulplaner_WING!$O$19&amp;"  10/10")</f>
        <v/>
      </c>
      <c r="K117" s="81" t="str">
        <f>IF(ISBLANK(Modulplaner_WING!$Q$19),"",Modulplaner_WING!$Q$19&amp;"  10/10")</f>
        <v/>
      </c>
      <c r="L117" s="81" t="str">
        <f>IF(ISBLANK(Modulplaner_WING!$S$19),"",Modulplaner_WING!$S$19&amp;"  10/10")</f>
        <v/>
      </c>
      <c r="M117" s="9"/>
      <c r="O117" s="9"/>
      <c r="Q117" s="81"/>
      <c r="S117" s="81"/>
    </row>
    <row r="118" spans="1:19" x14ac:dyDescent="0.3">
      <c r="A118" t="str">
        <f>IF(ISBLANK(Modulplaner_WING!C19),"",Modulplaner_WING!C19)</f>
        <v/>
      </c>
      <c r="B118" s="25">
        <f>IF(ISBLANK(Modulplaner_WING!$C$19),0,10)</f>
        <v>0</v>
      </c>
      <c r="C118" s="82" t="s">
        <v>12</v>
      </c>
      <c r="D118" s="81" t="str">
        <f>IF(ISBLANK(Modulplaner_WING!$C$20),"",Modulplaner_WING!$C$20&amp;"  12/12")</f>
        <v/>
      </c>
      <c r="E118" s="81" t="str">
        <f>IF(ISBLANK(Modulplaner_WING!$E$20),"",Modulplaner_WING!$E$20&amp;"  12/12")</f>
        <v/>
      </c>
      <c r="F118" s="81" t="str">
        <f>IF(ISBLANK(Modulplaner_WING!$G$20),"",Modulplaner_WING!$G$20&amp;"  12/12")</f>
        <v/>
      </c>
      <c r="G118" s="81" t="str">
        <f>IF(ISBLANK(Modulplaner_WING!$I$20),"",Modulplaner_WING!$I$20&amp;"  12/12")</f>
        <v/>
      </c>
      <c r="H118" s="81" t="str">
        <f>IF(ISBLANK(Modulplaner_WING!$K$20),"",Modulplaner_WING!$K$20&amp;"  12/12")</f>
        <v/>
      </c>
      <c r="I118" s="81" t="str">
        <f>IF(ISBLANK(Modulplaner_WING!$M$20),"",Modulplaner_WING!$M$20&amp;"  12/12")</f>
        <v/>
      </c>
      <c r="J118" s="81" t="str">
        <f>IF(ISBLANK(Modulplaner_WING!$O$20),"",Modulplaner_WING!$O$20&amp;"  12/12")</f>
        <v/>
      </c>
      <c r="K118" s="81" t="str">
        <f>IF(ISBLANK(Modulplaner_WING!$Q$20),"",Modulplaner_WING!$Q$20&amp;"  12/12")</f>
        <v/>
      </c>
      <c r="L118" s="81" t="str">
        <f>IF(ISBLANK(Modulplaner_WING!$S$20),"",Modulplaner_WING!$S$20&amp;"  12/12")</f>
        <v/>
      </c>
      <c r="M118" s="9"/>
      <c r="O118" s="9"/>
      <c r="Q118" s="81"/>
      <c r="S118" s="81"/>
    </row>
    <row r="119" spans="1:19" x14ac:dyDescent="0.3">
      <c r="A119" t="str">
        <f>IF(ISBLANK(Modulplaner_WING!C20),"",Modulplaner_WING!C20)</f>
        <v/>
      </c>
      <c r="B119" s="25">
        <f>IF(ISBLANK(Modulplaner_WING!$C$20),0,12)</f>
        <v>0</v>
      </c>
      <c r="N119" s="70"/>
    </row>
    <row r="120" spans="1:19" x14ac:dyDescent="0.3">
      <c r="A120" t="str">
        <f>IF(ISBLANK(Modulplaner_WING!E9),"",Modulplaner_WING!E9)</f>
        <v/>
      </c>
      <c r="B120" s="25">
        <f>IF(ISBLANK(Modulplaner_WING!$E$9),0,MIN(Modulplaner_WING!$F$9,IF(OR(Modulplaner_WING!$E$9="Elektrotechnik
",Modulplaner_WING!$E$9="Technische Mechanik
",Modulplaner_WING!$E$9="Weiterführende ingenieurwissenschaftliche Grundlagen
",Modulplaner_WING!$E$9="Werkstoffkunde
"),3,IF(Modulplaner_WING!$E$9="Einführung in die Programmierung
",5,IF(OR(Modulplaner_WING!$E$9="Grundlagen BWL I
",Modulplaner_WING!$E$9="Mathematik I
",Modulplaner_WING!$E$9="Mathematik II
",Modulplaner_WING!$E$9="Mathematik III
"),7,IF(Modulplaner_WING!$E$9="Grundlagen BWL II
",8,IF(OR(Modulplaner_WING!$E$9="Einführung in die Statistik
",Modulplaner_WING!$E$9="Einführung in die Volkswirtschaftslehre
",Modulplaner_WING!$E$9="Grundlagen der Informatik
"),10,9)))))))</f>
        <v>0</v>
      </c>
      <c r="N120" s="70"/>
    </row>
    <row r="121" spans="1:19" x14ac:dyDescent="0.3">
      <c r="A121" t="str">
        <f>IF(ISBLANK(Modulplaner_WING!E10),"",Modulplaner_WING!E10)</f>
        <v/>
      </c>
      <c r="B121" s="25">
        <f>IF(ISBLANK(Modulplaner_WING!$E$10),0,MIN(Modulplaner_WING!$F$10,IF(OR(Modulplaner_WING!$E$10="Elektrotechnik
",Modulplaner_WING!$E$10="Technische Mechanik
",Modulplaner_WING!$E$10="Weiterführende ingenieurwissenschaftliche Grundlagen
",Modulplaner_WING!$E$10="Werkstoffkunde
"),3,IF(Modulplaner_WING!$E$10="Einführung in die Programmierung
",5,IF(OR(Modulplaner_WING!$E$10="Grundlagen BWL I
",Modulplaner_WING!$E$10="Mathematik I
",Modulplaner_WING!$E$10="Mathematik II
",Modulplaner_WING!$E$10="Mathematik III
"),7,IF(Modulplaner_WING!$E$10="Grundlagen BWL II
",8,IF(OR(Modulplaner_WING!$E$10="Einführung in die Statistik
",Modulplaner_WING!$E$10="Einführung in die Volkswirtschaftslehre
",Modulplaner_WING!$E$10="Grundlagen der Informatik
"),10,9)))))))</f>
        <v>0</v>
      </c>
      <c r="N121" s="70"/>
    </row>
    <row r="122" spans="1:19" x14ac:dyDescent="0.3">
      <c r="A122" t="str">
        <f>IF(ISBLANK(Modulplaner_WING!E11),"",Modulplaner_WING!E11)</f>
        <v/>
      </c>
      <c r="B122" s="25">
        <f>IF(ISBLANK(Modulplaner_WING!$E$11),0,MIN(Modulplaner_WING!$F$11,IF(OR(Modulplaner_WING!$E$11="Elektrotechnik
",Modulplaner_WING!$E$11="Technische Mechanik
",Modulplaner_WING!$E$11="Weiterführende ingenieurwissenschaftliche Grundlagen
",Modulplaner_WING!$E$11="Werkstoffkunde
"),3,IF(Modulplaner_WING!$E$11="Einführung in die Programmierung
",5,IF(OR(Modulplaner_WING!$E$11="Grundlagen BWL I
",Modulplaner_WING!$E$11="Mathematik I
",Modulplaner_WING!$E$11="Mathematik II
",Modulplaner_WING!$E$11="Mathematik III
"),7,IF(Modulplaner_WING!$E$11="Grundlagen BWL II
",8,IF(OR(Modulplaner_WING!$E$11="Einführung in die Statistik
",Modulplaner_WING!$E$11="Einführung in die Volkswirtschaftslehre
",Modulplaner_WING!$E$11="Grundlagen der Informatik
"),10,9)))))))</f>
        <v>0</v>
      </c>
      <c r="N122" s="70"/>
    </row>
    <row r="123" spans="1:19" x14ac:dyDescent="0.3">
      <c r="A123" t="str">
        <f>IF(ISBLANK(Modulplaner_WING!E12),"",Modulplaner_WING!E12)</f>
        <v/>
      </c>
      <c r="B123" s="25">
        <f>IF(ISBLANK(Modulplaner_WING!$E$12),0,MIN(Modulplaner_WING!$F$12,IF(OR(Modulplaner_WING!$E$12="Elektrotechnik
",Modulplaner_WING!$E$12="Technische Mechanik
",Modulplaner_WING!$E$12="Weiterführende ingenieurwissenschaftliche Grundlagen
",Modulplaner_WING!$E$12="Werkstoffkunde
"),3,IF(Modulplaner_WING!$E$12="Einführung in die Programmierung
",5,IF(OR(Modulplaner_WING!$E$12="Grundlagen BWL I
",Modulplaner_WING!$E$12="Mathematik I
",Modulplaner_WING!$E$12="Mathematik II
",Modulplaner_WING!$E$12="Mathematik III
"),7,IF(Modulplaner_WING!$E$12="Grundlagen BWL II
",8,IF(OR(Modulplaner_WING!$E$12="Einführung in die Statistik
",Modulplaner_WING!$E$12="Einführung in die Volkswirtschaftslehre
",Modulplaner_WING!$E$12="Grundlagen der Informatik
"),10,9)))))))</f>
        <v>0</v>
      </c>
      <c r="N123" s="70"/>
    </row>
    <row r="124" spans="1:19" x14ac:dyDescent="0.3">
      <c r="A124" t="str">
        <f>IF(ISBLANK(Modulplaner_WING!E13),"",Modulplaner_WING!E13)</f>
        <v/>
      </c>
      <c r="B124" s="25">
        <f>IF(ISBLANK(Modulplaner_WING!$E$13),0,MIN(Modulplaner_WING!$F$13,IF(OR(Modulplaner_WING!$E$13="Elektrotechnik
",Modulplaner_WING!$E$13="Technische Mechanik
",Modulplaner_WING!$E$13="Weiterführende ingenieurwissenschaftliche Grundlagen
",Modulplaner_WING!$E$13="Werkstoffkunde
"),3,IF(Modulplaner_WING!$E$13="Einführung in die Programmierung
",5,IF(OR(Modulplaner_WING!$E$13="Grundlagen BWL I
",Modulplaner_WING!$E$13="Mathematik I
",Modulplaner_WING!$E$13="Mathematik II
",Modulplaner_WING!$E$13="Mathematik III
"),7,IF(Modulplaner_WING!$E$13="Grundlagen BWL II
",8,IF(OR(Modulplaner_WING!$E$13="Einführung in die Statistik
",Modulplaner_WING!$E$13="Einführung in die Volkswirtschaftslehre
",Modulplaner_WING!$E$13="Grundlagen der Informatik
"),10,9)))))))</f>
        <v>0</v>
      </c>
      <c r="N124" s="70"/>
    </row>
    <row r="125" spans="1:19" x14ac:dyDescent="0.3">
      <c r="A125" t="str">
        <f>IF(ISBLANK(Modulplaner_WING!E14),"",Modulplaner_WING!E14)</f>
        <v/>
      </c>
      <c r="B125" s="25">
        <f>IF(ISBLANK(Modulplaner_WING!$E$14),0,MIN(Modulplaner_WING!$F$14,IF(OR(Modulplaner_WING!$E$14="Elektrotechnik
",Modulplaner_WING!$E$14="Technische Mechanik
",Modulplaner_WING!$E$14="Weiterführende ingenieurwissenschaftliche Grundlagen
",Modulplaner_WING!$E$14="Werkstoffkunde
"),3,IF(Modulplaner_WING!$E$14="Einführung in die Programmierung
",5,IF(OR(Modulplaner_WING!$E$14="Grundlagen BWL I
",Modulplaner_WING!$E$14="Mathematik I
",Modulplaner_WING!$E$14="Mathematik II
",Modulplaner_WING!$E$14="Mathematik III
"),7,IF(Modulplaner_WING!$E$14="Grundlagen BWL II
",8,IF(OR(Modulplaner_WING!$E$14="Einführung in die Statistik
",Modulplaner_WING!$E$14="Einführung in die Volkswirtschaftslehre
",Modulplaner_WING!$E$14="Grundlagen der Informatik
"),10,9)))))))</f>
        <v>0</v>
      </c>
      <c r="N125" s="70"/>
    </row>
    <row r="126" spans="1:19" x14ac:dyDescent="0.3">
      <c r="A126" t="str">
        <f>IF(ISBLANK(Modulplaner_WING!E15),"",Modulplaner_WING!E15)</f>
        <v/>
      </c>
      <c r="B126" s="25">
        <f>IF(ISBLANK(Modulplaner_WING!$E$15),0,MIN(Modulplaner_WING!$F$15,IF(OR(Modulplaner_WING!$E$15="Elektrotechnik
",Modulplaner_WING!$E$15="Technische Mechanik
",Modulplaner_WING!$E$15="Weiterführende ingenieurwissenschaftliche Grundlagen
",Modulplaner_WING!$E$15="Werkstoffkunde
"),3,IF(Modulplaner_WING!$E$15="Einführung in die Programmierung
",5,IF(OR(Modulplaner_WING!$E$15="Grundlagen BWL I
",Modulplaner_WING!$E$15="Mathematik I
",Modulplaner_WING!$E$15="Mathematik II
",Modulplaner_WING!$E$15="Mathematik III
"),7,IF(Modulplaner_WING!$E$15="Grundlagen BWL II
",8,IF(OR(Modulplaner_WING!$E$15="Einführung in die Statistik
",Modulplaner_WING!$E$15="Einführung in die Volkswirtschaftslehre
",Modulplaner_WING!$E$15="Grundlagen der Informatik
"),10,9)))))))</f>
        <v>0</v>
      </c>
      <c r="N126" s="70"/>
    </row>
    <row r="127" spans="1:19" x14ac:dyDescent="0.3">
      <c r="A127" t="str">
        <f>IF(ISBLANK(Modulplaner_WING!E16),"",Modulplaner_WING!E16)</f>
        <v/>
      </c>
      <c r="B127" s="25">
        <f>IF(ISBLANK(Modulplaner_WING!$E$16),0,MIN(Modulplaner_WING!$F$16,IF(OR(Modulplaner_WING!$E$16="Elektrotechnik
",Modulplaner_WING!$E$16="Technische Mechanik
",Modulplaner_WING!$E$16="Weiterführende ingenieurwissenschaftliche Grundlagen
",Modulplaner_WING!$E$16="Werkstoffkunde
"),3,IF(Modulplaner_WING!$E$16="Einführung in die Programmierung
",5,IF(OR(Modulplaner_WING!$E$16="Grundlagen BWL I
",Modulplaner_WING!$E$16="Mathematik I
",Modulplaner_WING!$E$16="Mathematik II
",Modulplaner_WING!$E$16="Mathematik III
"),7,IF(Modulplaner_WING!$E$16="Grundlagen BWL II
",8,IF(OR(Modulplaner_WING!$E$16="Einführung in die Statistik
",Modulplaner_WING!$E$16="Einführung in die Volkswirtschaftslehre
",Modulplaner_WING!$E$16="Grundlagen der Informatik
"),10,9)))))))</f>
        <v>0</v>
      </c>
      <c r="N127" s="70"/>
    </row>
    <row r="128" spans="1:19" x14ac:dyDescent="0.3">
      <c r="A128" t="str">
        <f>IF(ISBLANK(Modulplaner_WING!E17),"",Modulplaner_WING!E17)</f>
        <v/>
      </c>
      <c r="B128" s="25">
        <f>IF(ISBLANK(Modulplaner_WING!$E$17),0,MIN(Modulplaner_WING!$F$17,IF(OR(Modulplaner_WING!$E$17="Elektrotechnik
",Modulplaner_WING!$E$17="Technische Mechanik
",Modulplaner_WING!$E$17="Weiterführende ingenieurwissenschaftliche Grundlagen
",Modulplaner_WING!$E$17="Werkstoffkunde
"),3,IF(Modulplaner_WING!$E$17="Einführung in die Programmierung
",5,IF(OR(Modulplaner_WING!$E$17="Grundlagen BWL I
",Modulplaner_WING!$E$17="Mathematik I
",Modulplaner_WING!$E$17="Mathematik II
",Modulplaner_WING!$E$17="Mathematik III
"),7,IF(Modulplaner_WING!$E$17="Grundlagen BWL II
",8,IF(OR(Modulplaner_WING!$E$17="Einführung in die Statistik
",Modulplaner_WING!$E$17="Einführung in die Volkswirtschaftslehre
",Modulplaner_WING!$E$17="Grundlagen der Informatik
"),10,9)))))))</f>
        <v>0</v>
      </c>
      <c r="N128" s="70"/>
    </row>
    <row r="129" spans="1:14" x14ac:dyDescent="0.3">
      <c r="A129" t="str">
        <f>IF(ISBLANK(Modulplaner_WING!E18),"",Modulplaner_WING!E18)</f>
        <v/>
      </c>
      <c r="B129" s="25">
        <f>IF(ISBLANK(Modulplaner_WING!$E$18),0,3)</f>
        <v>0</v>
      </c>
      <c r="N129" s="70"/>
    </row>
    <row r="130" spans="1:14" x14ac:dyDescent="0.3">
      <c r="A130" t="str">
        <f>IF(ISBLANK(Modulplaner_WING!E19),"",Modulplaner_WING!E19)</f>
        <v/>
      </c>
      <c r="B130" s="25">
        <f>IF(ISBLANK(Modulplaner_WING!$E$19),0,10)</f>
        <v>0</v>
      </c>
      <c r="N130" s="70"/>
    </row>
    <row r="131" spans="1:14" x14ac:dyDescent="0.3">
      <c r="A131" t="str">
        <f>IF(ISBLANK(Modulplaner_WING!E20),"",Modulplaner_WING!E20)</f>
        <v/>
      </c>
      <c r="B131" s="25">
        <f>IF(ISBLANK(Modulplaner_WING!$E$20),0,12)</f>
        <v>0</v>
      </c>
      <c r="N131" s="70"/>
    </row>
    <row r="132" spans="1:14" x14ac:dyDescent="0.3">
      <c r="A132" t="str">
        <f>IF(ISBLANK(Modulplaner_WING!G9),"",Modulplaner_WING!G9)</f>
        <v/>
      </c>
      <c r="B132" s="25">
        <f>IF(ISBLANK(Modulplaner_WING!$G$9),0,MIN(Modulplaner_WING!$H$9,IF(OR(Modulplaner_WING!$G$9="Elektrotechnik
",Modulplaner_WING!$G$9="Technische Mechanik
",Modulplaner_WING!$G$9="Weiterführende ingenieurwissenschaftliche Grundlagen
",Modulplaner_WING!$G$9="Werkstoffkunde
"),3,IF(Modulplaner_WING!$G$9="Einführung in die Programmierung
",5,IF(OR(Modulplaner_WING!$G$9="Grundlagen BWL I
",Modulplaner_WING!$G$9="Mathematik I
",Modulplaner_WING!$G$9="Mathematik II
",Modulplaner_WING!$G$9="Mathematik III
"),7,IF(Modulplaner_WING!$G$9="Grundlagen BWL II
",8,IF(OR(Modulplaner_WING!$G$9="Einführung in die Statistik
",Modulplaner_WING!$G$9="Einführung in die Volkswirtschaftslehre
",Modulplaner_WING!$G$9="Grundlagen der Informatik
"),10,9)))))))</f>
        <v>0</v>
      </c>
      <c r="N132" s="70"/>
    </row>
    <row r="133" spans="1:14" x14ac:dyDescent="0.3">
      <c r="A133" t="str">
        <f>IF(ISBLANK(Modulplaner_WING!G10),"",Modulplaner_WING!G10)</f>
        <v/>
      </c>
      <c r="B133" s="25">
        <f>IF(ISBLANK(Modulplaner_WING!$G$10),0,MIN(Modulplaner_WING!$H$10,IF(OR(Modulplaner_WING!$G$10="Elektrotechnik
",Modulplaner_WING!$G$10="Technische Mechanik
",Modulplaner_WING!$G$10="Weiterführende ingenieurwissenschaftliche Grundlagen
",Modulplaner_WING!$G$10="Werkstoffkunde
"),3,IF(Modulplaner_WING!$G$10="Einführung in die Programmierung
",5,IF(OR(Modulplaner_WING!$G$10="Grundlagen BWL I
",Modulplaner_WING!$G$10="Mathematik I
",Modulplaner_WING!$G$10="Mathematik II
",Modulplaner_WING!$G$10="Mathematik III
"),7,IF(Modulplaner_WING!$G$10="Grundlagen BWL II
",8,IF(OR(Modulplaner_WING!$G$10="Einführung in die Statistik
",Modulplaner_WING!$G$10="Einführung in die Volkswirtschaftslehre
",Modulplaner_WING!$G$10="Grundlagen der Informatik
"),10,9)))))))</f>
        <v>0</v>
      </c>
      <c r="N133" s="70"/>
    </row>
    <row r="134" spans="1:14" x14ac:dyDescent="0.3">
      <c r="A134" t="str">
        <f>IF(ISBLANK(Modulplaner_WING!G11),"",Modulplaner_WING!G11)</f>
        <v/>
      </c>
      <c r="B134" s="25">
        <f>IF(ISBLANK(Modulplaner_WING!$G$11),0,MIN(Modulplaner_WING!$H$11,IF(OR(Modulplaner_WING!$G$11="Elektrotechnik
",Modulplaner_WING!$G$11="Technische Mechanik
",Modulplaner_WING!$G$11="Weiterführende ingenieurwissenschaftliche Grundlagen
",Modulplaner_WING!$G$11="Werkstoffkunde
"),3,IF(Modulplaner_WING!$G$11="Einführung in die Programmierung
",5,IF(OR(Modulplaner_WING!$G$11="Grundlagen BWL I
",Modulplaner_WING!$G$11="Mathematik I
",Modulplaner_WING!$G$11="Mathematik II
",Modulplaner_WING!$G$11="Mathematik III
"),7,IF(Modulplaner_WING!$G$11="Grundlagen BWL II
",8,IF(OR(Modulplaner_WING!$G$11="Einführung in die Statistik
",Modulplaner_WING!$G$11="Einführung in die Volkswirtschaftslehre
",Modulplaner_WING!$G$11="Grundlagen der Informatik
"),10,9)))))))</f>
        <v>0</v>
      </c>
      <c r="N134" s="70"/>
    </row>
    <row r="135" spans="1:14" x14ac:dyDescent="0.3">
      <c r="A135" t="str">
        <f>IF(ISBLANK(Modulplaner_WING!G12),"",Modulplaner_WING!G12)</f>
        <v/>
      </c>
      <c r="B135" s="25">
        <f>IF(ISBLANK(Modulplaner_WING!$G$12),0,MIN(Modulplaner_WING!$H$12,IF(OR(Modulplaner_WING!$G$12="Elektrotechnik
",Modulplaner_WING!$G$12="Technische Mechanik
",Modulplaner_WING!$G$12="Weiterführende ingenieurwissenschaftliche Grundlagen
",Modulplaner_WING!$G$12="Werkstoffkunde
"),3,IF(Modulplaner_WING!$G$12="Einführung in die Programmierung
",5,IF(OR(Modulplaner_WING!$G$12="Grundlagen BWL I
",Modulplaner_WING!$G$12="Mathematik I
",Modulplaner_WING!$G$12="Mathematik II
",Modulplaner_WING!$G$12="Mathematik III
"),7,IF(Modulplaner_WING!$G$12="Grundlagen BWL II
",8,IF(OR(Modulplaner_WING!$G$12="Einführung in die Statistik
",Modulplaner_WING!$G$12="Einführung in die Volkswirtschaftslehre
",Modulplaner_WING!$G$12="Grundlagen der Informatik
"),10,9)))))))</f>
        <v>0</v>
      </c>
      <c r="N135" s="70"/>
    </row>
    <row r="136" spans="1:14" x14ac:dyDescent="0.3">
      <c r="A136" t="str">
        <f>IF(ISBLANK(Modulplaner_WING!G13),"",Modulplaner_WING!G13)</f>
        <v/>
      </c>
      <c r="B136" s="25">
        <f>IF(ISBLANK(Modulplaner_WING!$G$13),0,MIN(Modulplaner_WING!$H$13,IF(OR(Modulplaner_WING!$G$13="Elektrotechnik
",Modulplaner_WING!$G$13="Technische Mechanik
",Modulplaner_WING!$G$13="Weiterführende ingenieurwissenschaftliche Grundlagen
",Modulplaner_WING!$G$13="Werkstoffkunde
"),3,IF(Modulplaner_WING!$G$13="Einführung in die Programmierung
",5,IF(OR(Modulplaner_WING!$G$13="Grundlagen BWL I
",Modulplaner_WING!$G$13="Mathematik I
",Modulplaner_WING!$G$13="Mathematik II
",Modulplaner_WING!$G$13="Mathematik III
"),7,IF(Modulplaner_WING!$G$13="Grundlagen BWL II
",8,IF(OR(Modulplaner_WING!$G$13="Einführung in die Statistik
",Modulplaner_WING!$G$13="Einführung in die Volkswirtschaftslehre
",Modulplaner_WING!$G$13="Grundlagen der Informatik
"),10,9)))))))</f>
        <v>0</v>
      </c>
      <c r="N136" s="70"/>
    </row>
    <row r="137" spans="1:14" x14ac:dyDescent="0.3">
      <c r="A137" t="str">
        <f>IF(ISBLANK(Modulplaner_WING!G14),"",Modulplaner_WING!G14)</f>
        <v/>
      </c>
      <c r="B137" s="25">
        <f>IF(ISBLANK(Modulplaner_WING!$G$14),0,MIN(Modulplaner_WING!$H$14,IF(OR(Modulplaner_WING!$G$14="Elektrotechnik
",Modulplaner_WING!$G$14="Technische Mechanik
",Modulplaner_WING!$G$14="Weiterführende ingenieurwissenschaftliche Grundlagen
",Modulplaner_WING!$G$14="Werkstoffkunde
"),3,IF(Modulplaner_WING!$G$14="Einführung in die Programmierung
",5,IF(OR(Modulplaner_WING!$G$14="Grundlagen BWL I
",Modulplaner_WING!$G$14="Mathematik I
",Modulplaner_WING!$G$14="Mathematik II
",Modulplaner_WING!$G$14="Mathematik III
"),7,IF(Modulplaner_WING!$G$14="Grundlagen BWL II
",8,IF(OR(Modulplaner_WING!$G$14="Einführung in die Statistik
",Modulplaner_WING!$G$14="Einführung in die Volkswirtschaftslehre
",Modulplaner_WING!$G$14="Grundlagen der Informatik
"),10,9)))))))</f>
        <v>0</v>
      </c>
      <c r="N137" s="70"/>
    </row>
    <row r="138" spans="1:14" x14ac:dyDescent="0.3">
      <c r="A138" t="str">
        <f>IF(ISBLANK(Modulplaner_WING!G15),"",Modulplaner_WING!G15)</f>
        <v/>
      </c>
      <c r="B138" s="25">
        <f>IF(ISBLANK(Modulplaner_WING!$G$15),0,MIN(Modulplaner_WING!$H$15,IF(OR(Modulplaner_WING!$G$15="Elektrotechnik
",Modulplaner_WING!$G$15="Technische Mechanik
",Modulplaner_WING!$G$15="Weiterführende ingenieurwissenschaftliche Grundlagen
",Modulplaner_WING!$G$15="Werkstoffkunde
"),3,IF(Modulplaner_WING!$G$15="Einführung in die Programmierung
",5,IF(OR(Modulplaner_WING!$G$15="Grundlagen BWL I
",Modulplaner_WING!$G$15="Mathematik I
",Modulplaner_WING!$G$15="Mathematik II
",Modulplaner_WING!$G$15="Mathematik III
"),7,IF(Modulplaner_WING!$G$15="Grundlagen BWL II
",8,IF(OR(Modulplaner_WING!$G$15="Einführung in die Statistik
",Modulplaner_WING!$G$15="Einführung in die Volkswirtschaftslehre
",Modulplaner_WING!$G$15="Grundlagen der Informatik
"),10,9)))))))</f>
        <v>0</v>
      </c>
      <c r="N138" s="70"/>
    </row>
    <row r="139" spans="1:14" x14ac:dyDescent="0.3">
      <c r="A139" t="str">
        <f>IF(ISBLANK(Modulplaner_WING!G16),"",Modulplaner_WING!G16)</f>
        <v/>
      </c>
      <c r="B139" s="25">
        <f>IF(ISBLANK(Modulplaner_WING!$G$16),0,MIN(Modulplaner_WING!$H$16,IF(OR(Modulplaner_WING!$G$16="Elektrotechnik
",Modulplaner_WING!$G$16="Technische Mechanik
",Modulplaner_WING!$G$16="Weiterführende ingenieurwissenschaftliche Grundlagen
",Modulplaner_WING!$G$16="Werkstoffkunde
"),3,IF(Modulplaner_WING!$G$16="Einführung in die Programmierung
",5,IF(OR(Modulplaner_WING!$G$16="Grundlagen BWL I
",Modulplaner_WING!$G$16="Mathematik I
",Modulplaner_WING!$G$16="Mathematik II
",Modulplaner_WING!$G$16="Mathematik III
"),7,IF(Modulplaner_WING!$G$16="Grundlagen BWL II
",8,IF(OR(Modulplaner_WING!$G$16="Einführung in die Statistik
",Modulplaner_WING!$G$16="Einführung in die Volkswirtschaftslehre
",Modulplaner_WING!$G$16="Grundlagen der Informatik
"),10,9)))))))</f>
        <v>0</v>
      </c>
      <c r="N139" s="70"/>
    </row>
    <row r="140" spans="1:14" x14ac:dyDescent="0.3">
      <c r="A140" t="str">
        <f>IF(ISBLANK(Modulplaner_WING!G17),"",Modulplaner_WING!G17)</f>
        <v/>
      </c>
      <c r="B140" s="25">
        <f>IF(ISBLANK(Modulplaner_WING!$G$17),0,MIN(Modulplaner_WING!$H$17,IF(OR(Modulplaner_WING!$G$17="Elektrotechnik
",Modulplaner_WING!$G$17="Technische Mechanik
",Modulplaner_WING!$G$17="Weiterführende ingenieurwissenschaftliche Grundlagen
",Modulplaner_WING!$G$17="Werkstoffkunde
"),3,IF(Modulplaner_WING!$G$17="Einführung in die Programmierung
",5,IF(OR(Modulplaner_WING!$G$17="Grundlagen BWL I
",Modulplaner_WING!$G$17="Mathematik I
",Modulplaner_WING!$G$17="Mathematik II
",Modulplaner_WING!$G$17="Mathematik III
"),7,IF(Modulplaner_WING!$G$17="Grundlagen BWL II
",8,IF(OR(Modulplaner_WING!$G$17="Einführung in die Statistik
",Modulplaner_WING!$G$17="Einführung in die Volkswirtschaftslehre
",Modulplaner_WING!$G$17="Grundlagen der Informatik
"),10,9)))))))</f>
        <v>0</v>
      </c>
      <c r="N140" s="70"/>
    </row>
    <row r="141" spans="1:14" x14ac:dyDescent="0.3">
      <c r="A141" t="str">
        <f>IF(ISBLANK(Modulplaner_WING!G18),"",Modulplaner_WING!G18)</f>
        <v/>
      </c>
      <c r="B141" s="25">
        <f>IF(ISBLANK(Modulplaner_WING!$G$18),0,3)</f>
        <v>0</v>
      </c>
      <c r="N141" s="70"/>
    </row>
    <row r="142" spans="1:14" x14ac:dyDescent="0.3">
      <c r="A142" t="str">
        <f>IF(ISBLANK(Modulplaner_WING!G19),"",Modulplaner_WING!G19)</f>
        <v/>
      </c>
      <c r="B142" s="25">
        <f>IF(ISBLANK(Modulplaner_WING!$G$19),0,10)</f>
        <v>0</v>
      </c>
      <c r="N142" s="70"/>
    </row>
    <row r="143" spans="1:14" x14ac:dyDescent="0.3">
      <c r="A143" t="str">
        <f>IF(ISBLANK(Modulplaner_WING!G20),"",Modulplaner_WING!G20)</f>
        <v/>
      </c>
      <c r="B143" s="25">
        <f>IF(ISBLANK(Modulplaner_WING!$G$20),0,12)</f>
        <v>0</v>
      </c>
      <c r="N143" s="70"/>
    </row>
    <row r="144" spans="1:14" x14ac:dyDescent="0.3">
      <c r="A144" t="str">
        <f>IF(ISBLANK(Modulplaner_WING!I9),"",Modulplaner_WING!I9)</f>
        <v/>
      </c>
      <c r="B144" s="25">
        <f>IF(ISBLANK(Modulplaner_WING!$I$9),0,MIN(Modulplaner_WING!$J$9,IF(OR(Modulplaner_WING!$I$9="Elektrotechnik
",Modulplaner_WING!$I$9="Technische Mechanik
",Modulplaner_WING!$I$9="Weiterführende ingenieurwissenschaftliche Grundlagen
",Modulplaner_WING!$I$9="Werkstoffkunde
"),3,IF(Modulplaner_WING!$I$9="Einführung in die Programmierung
",5,IF(OR(Modulplaner_WING!$I$9="Grundlagen BWL I
",Modulplaner_WING!$I$9="Mathematik I
",Modulplaner_WING!$I$9="Mathematik II
",Modulplaner_WING!$I$9="Mathematik III
"),7,IF(Modulplaner_WING!$I$9="Grundlagen BWL II
",8,IF(OR(Modulplaner_WING!$I$9="Einführung in die Statistik
",Modulplaner_WING!$I$9="Einführung in die Volkswirtschaftslehre
",Modulplaner_WING!$I$9="Grundlagen der Informatik
"),10,9)))))))</f>
        <v>0</v>
      </c>
      <c r="N144" s="70"/>
    </row>
    <row r="145" spans="1:14" x14ac:dyDescent="0.3">
      <c r="A145" t="str">
        <f>IF(ISBLANK(Modulplaner_WING!I10),"",Modulplaner_WING!I10)</f>
        <v/>
      </c>
      <c r="B145" s="25">
        <f>IF(ISBLANK(Modulplaner_WING!$I$10),0,MIN(Modulplaner_WING!$J$10,IF(OR(Modulplaner_WING!$I$10="Elektrotechnik
",Modulplaner_WING!$I$10="Technische Mechanik
",Modulplaner_WING!$I$10="Weiterführende ingenieurwissenschaftliche Grundlagen
",Modulplaner_WING!$I$10="Werkstoffkunde
"),3,IF(Modulplaner_WING!$I$10="Einführung in die Programmierung
",5,IF(OR(Modulplaner_WING!$I$10="Grundlagen BWL I
",Modulplaner_WING!$I$10="Mathematik I
",Modulplaner_WING!$I$10="Mathematik II
",Modulplaner_WING!$I$10="Mathematik III
"),7,IF(Modulplaner_WING!$I$10="Grundlagen BWL II
",8,IF(OR(Modulplaner_WING!$I$10="Einführung in die Statistik
",Modulplaner_WING!$I$10="Einführung in die Volkswirtschaftslehre
",Modulplaner_WING!$I$10="Grundlagen der Informatik
"),10,9)))))))</f>
        <v>0</v>
      </c>
      <c r="N145" s="70"/>
    </row>
    <row r="146" spans="1:14" x14ac:dyDescent="0.3">
      <c r="A146" t="str">
        <f>IF(ISBLANK(Modulplaner_WING!I11),"",Modulplaner_WING!I11)</f>
        <v/>
      </c>
      <c r="B146" s="25">
        <f>IF(ISBLANK(Modulplaner_WING!$I$11),0,MIN(Modulplaner_WING!$J$11,IF(OR(Modulplaner_WING!$I$11="Elektrotechnik
",Modulplaner_WING!$I$11="Technische Mechanik
",Modulplaner_WING!$I$11="Weiterführende ingenieurwissenschaftliche Grundlagen
",Modulplaner_WING!$I$11="Werkstoffkunde
"),3,IF(Modulplaner_WING!$I$11="Einführung in die Programmierung
",5,IF(OR(Modulplaner_WING!$I$11="Grundlagen BWL I
",Modulplaner_WING!$I$11="Mathematik I
",Modulplaner_WING!$I$11="Mathematik II
",Modulplaner_WING!$I$11="Mathematik III
"),7,IF(Modulplaner_WING!$I$11="Grundlagen BWL II
",8,IF(OR(Modulplaner_WING!$I$11="Einführung in die Statistik
",Modulplaner_WING!$I$11="Einführung in die Volkswirtschaftslehre
",Modulplaner_WING!$I$11="Grundlagen der Informatik
"),10,9)))))))</f>
        <v>0</v>
      </c>
      <c r="N146" s="70"/>
    </row>
    <row r="147" spans="1:14" x14ac:dyDescent="0.3">
      <c r="A147" t="str">
        <f>IF(ISBLANK(Modulplaner_WING!I12),"",Modulplaner_WING!I12)</f>
        <v/>
      </c>
      <c r="B147" s="25">
        <f>IF(ISBLANK(Modulplaner_WING!$I$12),0,MIN(Modulplaner_WING!$J$12,IF(OR(Modulplaner_WING!$I$12="Elektrotechnik
",Modulplaner_WING!$I$12="Technische Mechanik
",Modulplaner_WING!$I$12="Weiterführende ingenieurwissenschaftliche Grundlagen
",Modulplaner_WING!$I$12="Werkstoffkunde
"),3,IF(Modulplaner_WING!$I$12="Einführung in die Programmierung
",5,IF(OR(Modulplaner_WING!$I$12="Grundlagen BWL I
",Modulplaner_WING!$I$12="Mathematik I
",Modulplaner_WING!$I$12="Mathematik II
",Modulplaner_WING!$I$12="Mathematik III
"),7,IF(Modulplaner_WING!$I$12="Grundlagen BWL II
",8,IF(OR(Modulplaner_WING!$I$12="Einführung in die Statistik
",Modulplaner_WING!$I$12="Einführung in die Volkswirtschaftslehre
",Modulplaner_WING!$I$12="Grundlagen der Informatik
"),10,9)))))))</f>
        <v>0</v>
      </c>
      <c r="N147" s="70"/>
    </row>
    <row r="148" spans="1:14" x14ac:dyDescent="0.3">
      <c r="A148" t="str">
        <f>IF(ISBLANK(Modulplaner_WING!I13),"",Modulplaner_WING!I13)</f>
        <v/>
      </c>
      <c r="B148" s="25">
        <f>IF(ISBLANK(Modulplaner_WING!$I$13),0,MIN(Modulplaner_WING!$J$13,IF(OR(Modulplaner_WING!$I$13="Elektrotechnik
",Modulplaner_WING!$I$13="Technische Mechanik
",Modulplaner_WING!$I$13="Weiterführende ingenieurwissenschaftliche Grundlagen
",Modulplaner_WING!$I$13="Werkstoffkunde
"),3,IF(Modulplaner_WING!$I$13="Einführung in die Programmierung
",5,IF(OR(Modulplaner_WING!$I$13="Grundlagen BWL I
",Modulplaner_WING!$I$13="Mathematik I
",Modulplaner_WING!$I$13="Mathematik II
",Modulplaner_WING!$I$13="Mathematik III
"),7,IF(Modulplaner_WING!$I$13="Grundlagen BWL II
",8,IF(OR(Modulplaner_WING!$I$13="Einführung in die Statistik
",Modulplaner_WING!$I$13="Einführung in die Volkswirtschaftslehre
",Modulplaner_WING!$I$13="Grundlagen der Informatik
"),10,9)))))))</f>
        <v>0</v>
      </c>
      <c r="N148" s="70"/>
    </row>
    <row r="149" spans="1:14" x14ac:dyDescent="0.3">
      <c r="A149" t="str">
        <f>IF(ISBLANK(Modulplaner_WING!I14),"",Modulplaner_WING!I14)</f>
        <v/>
      </c>
      <c r="B149" s="25">
        <f>IF(ISBLANK(Modulplaner_WING!$I$14),0,MIN(Modulplaner_WING!$J$14,IF(OR(Modulplaner_WING!$I$14="Elektrotechnik
",Modulplaner_WING!$I$14="Technische Mechanik
",Modulplaner_WING!$I$14="Weiterführende ingenieurwissenschaftliche Grundlagen
",Modulplaner_WING!$I$14="Werkstoffkunde
"),3,IF(Modulplaner_WING!$I$14="Einführung in die Programmierung
",5,IF(OR(Modulplaner_WING!$I$14="Grundlagen BWL I
",Modulplaner_WING!$I$14="Mathematik I
",Modulplaner_WING!$I$14="Mathematik II
",Modulplaner_WING!$I$14="Mathematik III
"),7,IF(Modulplaner_WING!$I$14="Grundlagen BWL II
",8,IF(OR(Modulplaner_WING!$I$14="Einführung in die Statistik
",Modulplaner_WING!$I$14="Einführung in die Volkswirtschaftslehre
",Modulplaner_WING!$I$14="Grundlagen der Informatik
"),10,9)))))))</f>
        <v>0</v>
      </c>
      <c r="N149" s="70"/>
    </row>
    <row r="150" spans="1:14" x14ac:dyDescent="0.3">
      <c r="A150" t="str">
        <f>IF(ISBLANK(Modulplaner_WING!I15),"",Modulplaner_WING!I15)</f>
        <v/>
      </c>
      <c r="B150" s="22">
        <f>IF(ISBLANK(Modulplaner_WING!$I$15),0,MIN(Modulplaner_WING!$J$15,IF(OR(Modulplaner_WING!$I$15="Elektrotechnik
",Modulplaner_WING!$I$15="Technische Mechanik
",Modulplaner_WING!$I$15="Weiterführende ingenieurwissenschaftliche Grundlagen
",Modulplaner_WING!$I$15="Werkstoffkunde
"),3,IF(Modulplaner_WING!$I$15="Einführung in die Programmierung
",5,IF(OR(Modulplaner_WING!$I$15="Grundlagen BWL I
",Modulplaner_WING!$I$15="Mathematik I
",Modulplaner_WING!$I$15="Mathematik II
",Modulplaner_WING!$I$15="Mathematik III
"),7,IF(Modulplaner_WING!$I$15="Grundlagen BWL II
",8,IF(OR(Modulplaner_WING!$I$15="Einführung in die Statistik
",Modulplaner_WING!$I$15="Einführung in die Volkswirtschaftslehre
",Modulplaner_WING!$I$15="Grundlagen der Informatik
"),10,9)))))))</f>
        <v>0</v>
      </c>
      <c r="N150" s="70"/>
    </row>
    <row r="151" spans="1:14" x14ac:dyDescent="0.3">
      <c r="A151" t="str">
        <f>IF(ISBLANK(Modulplaner_WING!I16),"",Modulplaner_WING!I16)</f>
        <v/>
      </c>
      <c r="B151" s="22">
        <f>IF(ISBLANK(Modulplaner_WING!$I$16),0,MIN(Modulplaner_WING!$J$16,IF(OR(Modulplaner_WING!$I$16="Elektrotechnik
",Modulplaner_WING!$I$16="Technische Mechanik
",Modulplaner_WING!$I$16="Weiterführende ingenieurwissenschaftliche Grundlagen
",Modulplaner_WING!$I$16="Werkstoffkunde
"),3,IF(Modulplaner_WING!$I$16="Einführung in die Programmierung
",5,IF(OR(Modulplaner_WING!$I$16="Grundlagen BWL I
",Modulplaner_WING!$I$16="Mathematik I
",Modulplaner_WING!$I$16="Mathematik II
",Modulplaner_WING!$I$16="Mathematik III
"),7,IF(Modulplaner_WING!$I$16="Grundlagen BWL II
",8,IF(OR(Modulplaner_WING!$I$16="Einführung in die Statistik
",Modulplaner_WING!$I$16="Einführung in die Volkswirtschaftslehre
",Modulplaner_WING!$I$16="Grundlagen der Informatik
"),10,9)))))))</f>
        <v>0</v>
      </c>
      <c r="N151" s="70"/>
    </row>
    <row r="152" spans="1:14" x14ac:dyDescent="0.3">
      <c r="A152" t="str">
        <f>IF(ISBLANK(Modulplaner_WING!I17),"",Modulplaner_WING!I17)</f>
        <v/>
      </c>
      <c r="B152" s="22">
        <f>IF(ISBLANK(Modulplaner_WING!$I$17),0,MIN(Modulplaner_WING!$J$17,IF(OR(Modulplaner_WING!$I$17="Elektrotechnik
",Modulplaner_WING!$I$17="Technische Mechanik
",Modulplaner_WING!$I$17="Weiterführende ingenieurwissenschaftliche Grundlagen
",Modulplaner_WING!$I$17="Werkstoffkunde
"),3,IF(Modulplaner_WING!$I$17="Einführung in die Programmierung
",5,IF(OR(Modulplaner_WING!$I$17="Grundlagen BWL I
",Modulplaner_WING!$I$17="Mathematik I
",Modulplaner_WING!$I$17="Mathematik II
",Modulplaner_WING!$I$17="Mathematik III
"),7,IF(Modulplaner_WING!$I$17="Grundlagen BWL II
",8,IF(OR(Modulplaner_WING!$I$17="Einführung in die Statistik
",Modulplaner_WING!$I$17="Einführung in die Volkswirtschaftslehre
",Modulplaner_WING!$I$17="Grundlagen der Informatik
"),10,9)))))))</f>
        <v>0</v>
      </c>
      <c r="N152" s="70"/>
    </row>
    <row r="153" spans="1:14" x14ac:dyDescent="0.3">
      <c r="A153" t="str">
        <f>IF(ISBLANK(Modulplaner_WING!I18),"",Modulplaner_WING!I18)</f>
        <v/>
      </c>
      <c r="B153" s="25">
        <f>IF(ISBLANK(Modulplaner_WING!$I$18),0,3)</f>
        <v>0</v>
      </c>
      <c r="N153" s="70"/>
    </row>
    <row r="154" spans="1:14" x14ac:dyDescent="0.3">
      <c r="A154" t="str">
        <f>IF(ISBLANK(Modulplaner_WING!I19),"",Modulplaner_WING!I19)</f>
        <v/>
      </c>
      <c r="B154" s="25">
        <f>IF(ISBLANK(Modulplaner_WING!$I$19),0,10)</f>
        <v>0</v>
      </c>
      <c r="N154" s="70"/>
    </row>
    <row r="155" spans="1:14" x14ac:dyDescent="0.3">
      <c r="A155" t="str">
        <f>IF(ISBLANK(Modulplaner_WING!I20),"",Modulplaner_WING!I20)</f>
        <v/>
      </c>
      <c r="B155" s="25">
        <f>IF(ISBLANK(Modulplaner_WING!$I$20),0,12)</f>
        <v>0</v>
      </c>
      <c r="N155" s="70"/>
    </row>
    <row r="156" spans="1:14" x14ac:dyDescent="0.3">
      <c r="A156" t="str">
        <f>IF(ISBLANK(Modulplaner_WING!K9),"",Modulplaner_WING!K9)</f>
        <v/>
      </c>
      <c r="B156" s="25">
        <f>IF(ISBLANK(Modulplaner_WING!$K$9),0,MIN(Modulplaner_WING!$L$9,IF(OR(Modulplaner_WING!$K$9="Elektrotechnik
",Modulplaner_WING!$K$9="Technische Mechanik
",Modulplaner_WING!$K$9="Weiterführende ingenieurwissenschaftliche Grundlagen
",Modulplaner_WING!$K$9="Werkstoffkunde
"),3,IF(Modulplaner_WING!$K$9="Einführung in die Programmierung
",5,IF(OR(Modulplaner_WING!$K$9="Grundlagen BWL I
",Modulplaner_WING!$K$9="Mathematik I
",Modulplaner_WING!$K$9="Mathematik II
",Modulplaner_WING!$K$9="Mathematik III
"),7,IF(Modulplaner_WING!$K$9="Grundlagen BWL II
",8,IF(OR(Modulplaner_WING!$K$9="Einführung in die Statistik
",Modulplaner_WING!$K$9="Einführung in die Volkswirtschaftslehre
",Modulplaner_WING!$K$9="Grundlagen der Informatik
"),10,9)))))))</f>
        <v>0</v>
      </c>
      <c r="N156" s="70"/>
    </row>
    <row r="157" spans="1:14" x14ac:dyDescent="0.3">
      <c r="A157" t="str">
        <f>IF(ISBLANK(Modulplaner_WING!K10),"",Modulplaner_WING!K10)</f>
        <v/>
      </c>
      <c r="B157" s="25">
        <f>IF(ISBLANK(Modulplaner_WING!$K$10),0,MIN(Modulplaner_WING!$L$10,IF(OR(Modulplaner_WING!$K$10="Elektrotechnik
",Modulplaner_WING!$K$10="Technische Mechanik
",Modulplaner_WING!$K$10="Weiterführende ingenieurwissenschaftliche Grundlagen
",Modulplaner_WING!$K$10="Werkstoffkunde
"),3,IF(Modulplaner_WING!$K$10="Einführung in die Programmierung
",5,IF(OR(Modulplaner_WING!$K$10="Grundlagen BWL I
",Modulplaner_WING!$K$10="Mathematik I
",Modulplaner_WING!$K$10="Mathematik II
",Modulplaner_WING!$K$10="Mathematik III
"),7,IF(Modulplaner_WING!$K$10="Grundlagen BWL II
",8,IF(OR(Modulplaner_WING!$K$10="Einführung in die Statistik
",Modulplaner_WING!$K$10="Einführung in die Volkswirtschaftslehre
",Modulplaner_WING!$K$10="Grundlagen der Informatik
"),10,9)))))))</f>
        <v>0</v>
      </c>
      <c r="N157" s="70"/>
    </row>
    <row r="158" spans="1:14" x14ac:dyDescent="0.3">
      <c r="A158" t="str">
        <f>IF(ISBLANK(Modulplaner_WING!K11),"",Modulplaner_WING!K11)</f>
        <v/>
      </c>
      <c r="B158" s="25">
        <f>IF(ISBLANK(Modulplaner_WING!$K$11),0,MIN(Modulplaner_WING!$L$11,IF(OR(Modulplaner_WING!$K$11="Elektrotechnik
",Modulplaner_WING!$K$11="Technische Mechanik
",Modulplaner_WING!$K$11="Weiterführende ingenieurwissenschaftliche Grundlagen
",Modulplaner_WING!$K$11="Werkstoffkunde
"),3,IF(Modulplaner_WING!$K$11="Einführung in die Programmierung
",5,IF(OR(Modulplaner_WING!$K$11="Grundlagen BWL I
",Modulplaner_WING!$K$11="Mathematik I
",Modulplaner_WING!$K$11="Mathematik II
",Modulplaner_WING!$K$11="Mathematik III
"),7,IF(Modulplaner_WING!$K$11="Grundlagen BWL II
",8,IF(OR(Modulplaner_WING!$K$11="Einführung in die Statistik
",Modulplaner_WING!$K$11="Einführung in die Volkswirtschaftslehre
",Modulplaner_WING!$K$11="Grundlagen der Informatik
"),10,9)))))))</f>
        <v>0</v>
      </c>
      <c r="N158" s="70"/>
    </row>
    <row r="159" spans="1:14" x14ac:dyDescent="0.3">
      <c r="A159" t="str">
        <f>IF(ISBLANK(Modulplaner_WING!K12),"",Modulplaner_WING!K12)</f>
        <v/>
      </c>
      <c r="B159" s="25">
        <f>IF(ISBLANK(Modulplaner_WING!$K$12),0,MIN(Modulplaner_WING!$L$12,IF(OR(Modulplaner_WING!$K$12="Elektrotechnik
",Modulplaner_WING!$K$12="Technische Mechanik
",Modulplaner_WING!$K$12="Weiterführende ingenieurwissenschaftliche Grundlagen
",Modulplaner_WING!$K$12="Werkstoffkunde
"),3,IF(Modulplaner_WING!$K$12="Einführung in die Programmierung
",5,IF(OR(Modulplaner_WING!$K$12="Grundlagen BWL I
",Modulplaner_WING!$K$12="Mathematik I
",Modulplaner_WING!$K$12="Mathematik II
",Modulplaner_WING!$K$12="Mathematik III
"),7,IF(Modulplaner_WING!$K$12="Grundlagen BWL II
",8,IF(OR(Modulplaner_WING!$K$12="Einführung in die Statistik
",Modulplaner_WING!$K$12="Einführung in die Volkswirtschaftslehre
",Modulplaner_WING!$K$12="Grundlagen der Informatik
"),10,9)))))))</f>
        <v>0</v>
      </c>
      <c r="N159" s="70"/>
    </row>
    <row r="160" spans="1:14" x14ac:dyDescent="0.3">
      <c r="A160" t="str">
        <f>IF(ISBLANK(Modulplaner_WING!K13),"",Modulplaner_WING!K13)</f>
        <v/>
      </c>
      <c r="B160" s="25">
        <f>IF(ISBLANK(Modulplaner_WING!$K$13),0,MIN(Modulplaner_WING!$L$13,IF(OR(Modulplaner_WING!$K$13="Elektrotechnik
",Modulplaner_WING!$K$13="Technische Mechanik
",Modulplaner_WING!$K$13="Weiterführende ingenieurwissenschaftliche Grundlagen
",Modulplaner_WING!$K$13="Werkstoffkunde
"),3,IF(Modulplaner_WING!$K$13="Einführung in die Programmierung
",5,IF(OR(Modulplaner_WING!$K$13="Grundlagen BWL I
",Modulplaner_WING!$K$13="Mathematik I
",Modulplaner_WING!$K$13="Mathematik II
",Modulplaner_WING!$K$13="Mathematik III
"),7,IF(Modulplaner_WING!$K$13="Grundlagen BWL II
",8,IF(OR(Modulplaner_WING!$K$13="Einführung in die Statistik
",Modulplaner_WING!$K$13="Einführung in die Volkswirtschaftslehre
",Modulplaner_WING!$K$13="Grundlagen der Informatik
"),10,9)))))))</f>
        <v>0</v>
      </c>
      <c r="N160" s="70"/>
    </row>
    <row r="161" spans="1:14" x14ac:dyDescent="0.3">
      <c r="A161" t="str">
        <f>IF(ISBLANK(Modulplaner_WING!K14),"",Modulplaner_WING!K14)</f>
        <v/>
      </c>
      <c r="B161" s="25">
        <f>IF(ISBLANK(Modulplaner_WING!$K$14),0,MIN(Modulplaner_WING!$L$14,IF(OR(Modulplaner_WING!$K$14="Elektrotechnik
",Modulplaner_WING!$K$14="Technische Mechanik
",Modulplaner_WING!$K$14="Weiterführende ingenieurwissenschaftliche Grundlagen
",Modulplaner_WING!$K$14="Werkstoffkunde
"),3,IF(Modulplaner_WING!$K$14="Einführung in die Programmierung
",5,IF(OR(Modulplaner_WING!$K$14="Grundlagen BWL I
",Modulplaner_WING!$K$14="Mathematik I
",Modulplaner_WING!$K$14="Mathematik II
",Modulplaner_WING!$K$14="Mathematik III
"),7,IF(Modulplaner_WING!$K$14="Grundlagen BWL II
",8,IF(OR(Modulplaner_WING!$K$14="Einführung in die Statistik
",Modulplaner_WING!$K$14="Einführung in die Volkswirtschaftslehre
",Modulplaner_WING!$K$14="Grundlagen der Informatik
"),10,9)))))))</f>
        <v>0</v>
      </c>
      <c r="N161" s="70"/>
    </row>
    <row r="162" spans="1:14" x14ac:dyDescent="0.3">
      <c r="A162" t="str">
        <f>IF(ISBLANK(Modulplaner_WING!K15),"",Modulplaner_WING!K15)</f>
        <v/>
      </c>
      <c r="B162" s="25">
        <f>IF(ISBLANK(Modulplaner_WING!$K$15),0,MIN(Modulplaner_WING!$L$15,IF(OR(Modulplaner_WING!$K$15="Elektrotechnik
",Modulplaner_WING!$K$15="Technische Mechanik
",Modulplaner_WING!$K$15="Weiterführende ingenieurwissenschaftliche Grundlagen
",Modulplaner_WING!$K$15="Werkstoffkunde
"),3,IF(Modulplaner_WING!$K$15="Einführung in die Programmierung
",5,IF(OR(Modulplaner_WING!$K$15="Grundlagen BWL I
",Modulplaner_WING!$K$15="Mathematik I
",Modulplaner_WING!$K$15="Mathematik II
",Modulplaner_WING!$K$15="Mathematik III
"),7,IF(Modulplaner_WING!$K$15="Grundlagen BWL II
",8,IF(OR(Modulplaner_WING!$K$15="Einführung in die Statistik
",Modulplaner_WING!$K$15="Einführung in die Volkswirtschaftslehre
",Modulplaner_WING!$K$15="Grundlagen der Informatik
"),10,9)))))))</f>
        <v>0</v>
      </c>
      <c r="N162" s="70"/>
    </row>
    <row r="163" spans="1:14" x14ac:dyDescent="0.3">
      <c r="A163" t="str">
        <f>IF(ISBLANK(Modulplaner_WING!K16),"",Modulplaner_WING!K16)</f>
        <v/>
      </c>
      <c r="B163" s="25">
        <f>IF(ISBLANK(Modulplaner_WING!$K$16),0,MIN(Modulplaner_WING!$L$16,IF(OR(Modulplaner_WING!$K$16="Elektrotechnik
",Modulplaner_WING!$K$16="Technische Mechanik
",Modulplaner_WING!$K$16="Weiterführende ingenieurwissenschaftliche Grundlagen
",Modulplaner_WING!$K$16="Werkstoffkunde
"),3,IF(Modulplaner_WING!$K$16="Einführung in die Programmierung
",5,IF(OR(Modulplaner_WING!$K$16="Grundlagen BWL I
",Modulplaner_WING!$K$16="Mathematik I
",Modulplaner_WING!$K$16="Mathematik II
",Modulplaner_WING!$K$16="Mathematik III
"),7,IF(Modulplaner_WING!$K$16="Grundlagen BWL II
",8,IF(OR(Modulplaner_WING!$K$16="Einführung in die Statistik
",Modulplaner_WING!$K$16="Einführung in die Volkswirtschaftslehre
",Modulplaner_WING!$K$16="Grundlagen der Informatik
"),10,9)))))))</f>
        <v>0</v>
      </c>
      <c r="N163" s="70"/>
    </row>
    <row r="164" spans="1:14" x14ac:dyDescent="0.3">
      <c r="A164" t="str">
        <f>IF(ISBLANK(Modulplaner_WING!K17),"",Modulplaner_WING!K17)</f>
        <v/>
      </c>
      <c r="B164" s="25">
        <f>IF(ISBLANK(Modulplaner_WING!$K$17),0,MIN(Modulplaner_WING!$L$17,IF(OR(Modulplaner_WING!$K$17="Elektrotechnik
",Modulplaner_WING!$K$17="Technische Mechanik
",Modulplaner_WING!$K$17="Weiterführende ingenieurwissenschaftliche Grundlagen
",Modulplaner_WING!$K$17="Werkstoffkunde
"),3,IF(Modulplaner_WING!$K$17="Einführung in die Programmierung
",5,IF(OR(Modulplaner_WING!$K$17="Grundlagen BWL I
",Modulplaner_WING!$K$17="Mathematik I
",Modulplaner_WING!$K$17="Mathematik II
",Modulplaner_WING!$K$17="Mathematik III
"),7,IF(Modulplaner_WING!$K$17="Grundlagen BWL II
",8,IF(OR(Modulplaner_WING!$K$17="Einführung in die Statistik
",Modulplaner_WING!$K$17="Einführung in die Volkswirtschaftslehre
",Modulplaner_WING!$K$17="Grundlagen der Informatik
"),10,9)))))))</f>
        <v>0</v>
      </c>
      <c r="N164" s="70"/>
    </row>
    <row r="165" spans="1:14" x14ac:dyDescent="0.3">
      <c r="A165" t="str">
        <f>IF(ISBLANK(Modulplaner_WING!K18),"",Modulplaner_WING!K18)</f>
        <v/>
      </c>
      <c r="B165" s="25">
        <f>IF(ISBLANK(Modulplaner_WING!$K$18),0,3)</f>
        <v>0</v>
      </c>
      <c r="N165" s="70"/>
    </row>
    <row r="166" spans="1:14" x14ac:dyDescent="0.3">
      <c r="A166" t="str">
        <f>IF(ISBLANK(Modulplaner_WING!K19),"",Modulplaner_WING!K19)</f>
        <v/>
      </c>
      <c r="B166" s="25">
        <f>IF(ISBLANK(Modulplaner_WING!$K$19),0,10)</f>
        <v>0</v>
      </c>
      <c r="N166" s="70"/>
    </row>
    <row r="167" spans="1:14" x14ac:dyDescent="0.3">
      <c r="A167" t="str">
        <f>IF(ISBLANK(Modulplaner_WING!K20),"",Modulplaner_WING!K20)</f>
        <v/>
      </c>
      <c r="B167" s="25">
        <f>IF(ISBLANK(Modulplaner_WING!$K$20),0,12)</f>
        <v>0</v>
      </c>
      <c r="N167" s="70"/>
    </row>
    <row r="168" spans="1:14" x14ac:dyDescent="0.3">
      <c r="A168" t="str">
        <f>IF(ISBLANK(Modulplaner_WING!M9),"",Modulplaner_WING!M9)</f>
        <v/>
      </c>
      <c r="B168" s="25">
        <f>IF(ISBLANK(Modulplaner_WING!$M$9),0,MIN(Modulplaner_WING!$N$9,IF(OR(Modulplaner_WING!$M$9="Elektrotechnik
",Modulplaner_WING!$M$9="Technische Mechanik
",Modulplaner_WING!$M$9="Weiterführende ingenieurwissenschaftliche Grundlagen
",Modulplaner_WING!$M$9="Werkstoffkunde
"),3,IF(Modulplaner_WING!$M$9="Einführung in die Programmierung
",5,IF(OR(Modulplaner_WING!$M$9="Grundlagen BWL I
",Modulplaner_WING!$M$9="Mathematik I
",Modulplaner_WING!$M$9="Mathematik II
",Modulplaner_WING!$M$9="Mathematik III
"),7,IF(Modulplaner_WING!$M$9="Grundlagen BWL II
",8,IF(OR(Modulplaner_WING!$M$9="Einführung in die Statistik
",Modulplaner_WING!$M$9="Einführung in die Volkswirtschaftslehre
",Modulplaner_WING!$M$9="Grundlagen der Informatik
"),10,9)))))))</f>
        <v>0</v>
      </c>
      <c r="N168" s="70"/>
    </row>
    <row r="169" spans="1:14" x14ac:dyDescent="0.3">
      <c r="A169" t="str">
        <f>IF(ISBLANK(Modulplaner_WING!M10),"",Modulplaner_WING!M10)</f>
        <v/>
      </c>
      <c r="B169" s="25">
        <f>IF(ISBLANK(Modulplaner_WING!$M$10),0,MIN(Modulplaner_WING!$N$10,IF(OR(Modulplaner_WING!$M$10="Elektrotechnik
",Modulplaner_WING!$M$10="Technische Mechanik
",Modulplaner_WING!$M$10="Weiterführende ingenieurwissenschaftliche Grundlagen
",Modulplaner_WING!$M$10="Werkstoffkunde
"),3,IF(Modulplaner_WING!$M$10="Einführung in die Programmierung
",5,IF(OR(Modulplaner_WING!$M$10="Grundlagen BWL I
",Modulplaner_WING!$M$10="Mathematik I
",Modulplaner_WING!$M$10="Mathematik II
",Modulplaner_WING!$M$10="Mathematik III
"),7,IF(Modulplaner_WING!$M$10="Grundlagen BWL II
",8,IF(OR(Modulplaner_WING!$M$10="Einführung in die Statistik
",Modulplaner_WING!$M$10="Einführung in die Volkswirtschaftslehre
",Modulplaner_WING!$M$10="Grundlagen der Informatik
"),10,9)))))))</f>
        <v>0</v>
      </c>
      <c r="N169" s="70"/>
    </row>
    <row r="170" spans="1:14" x14ac:dyDescent="0.3">
      <c r="A170" t="str">
        <f>IF(ISBLANK(Modulplaner_WING!M11),"",Modulplaner_WING!M11)</f>
        <v/>
      </c>
      <c r="B170" s="25">
        <f>IF(ISBLANK(Modulplaner_WING!$M$11),0,MIN(Modulplaner_WING!$N$11,IF(OR(Modulplaner_WING!$M$11="Elektrotechnik
",Modulplaner_WING!$M$11="Technische Mechanik
",Modulplaner_WING!$M$11="Weiterführende ingenieurwissenschaftliche Grundlagen
",Modulplaner_WING!$M$11="Werkstoffkunde
"),3,IF(Modulplaner_WING!$M$11="Einführung in die Programmierung
",5,IF(OR(Modulplaner_WING!$M$11="Grundlagen BWL I
",Modulplaner_WING!$M$11="Mathematik I
",Modulplaner_WING!$M$11="Mathematik II
",Modulplaner_WING!$M$11="Mathematik III
"),7,IF(Modulplaner_WING!$M$11="Grundlagen BWL II
",8,IF(OR(Modulplaner_WING!$M$11="Einführung in die Statistik
",Modulplaner_WING!$M$11="Einführung in die Volkswirtschaftslehre
",Modulplaner_WING!$M$11="Grundlagen der Informatik
"),10,9)))))))</f>
        <v>0</v>
      </c>
      <c r="N170" s="70"/>
    </row>
    <row r="171" spans="1:14" x14ac:dyDescent="0.3">
      <c r="A171" t="str">
        <f>IF(ISBLANK(Modulplaner_WING!M12),"",Modulplaner_WING!M12)</f>
        <v/>
      </c>
      <c r="B171" s="25">
        <f>IF(ISBLANK(Modulplaner_WING!$M$12),0,MIN(Modulplaner_WING!$N$12,IF(OR(Modulplaner_WING!$M$12="Elektrotechnik
",Modulplaner_WING!$M$12="Technische Mechanik
",Modulplaner_WING!$M$12="Weiterführende ingenieurwissenschaftliche Grundlagen
",Modulplaner_WING!$M$12="Werkstoffkunde
"),3,IF(Modulplaner_WING!$M$12="Einführung in die Programmierung
",5,IF(OR(Modulplaner_WING!$M$12="Grundlagen BWL I
",Modulplaner_WING!$M$12="Mathematik I
",Modulplaner_WING!$M$12="Mathematik II
",Modulplaner_WING!$M$12="Mathematik III
"),7,IF(Modulplaner_WING!$M$12="Grundlagen BWL II
",8,IF(OR(Modulplaner_WING!$M$12="Einführung in die Statistik
",Modulplaner_WING!$M$12="Einführung in die Volkswirtschaftslehre
",Modulplaner_WING!$M$12="Grundlagen der Informatik
"),10,9)))))))</f>
        <v>0</v>
      </c>
      <c r="N171" s="70"/>
    </row>
    <row r="172" spans="1:14" x14ac:dyDescent="0.3">
      <c r="A172" t="str">
        <f>IF(ISBLANK(Modulplaner_WING!M13),"",Modulplaner_WING!M13)</f>
        <v/>
      </c>
      <c r="B172" s="25">
        <f>IF(ISBLANK(Modulplaner_WING!$M$13),0,MIN(Modulplaner_WING!$N$13,IF(OR(Modulplaner_WING!$M$13="Elektrotechnik
",Modulplaner_WING!$M$13="Technische Mechanik
",Modulplaner_WING!$M$13="Weiterführende ingenieurwissenschaftliche Grundlagen
",Modulplaner_WING!$M$13="Werkstoffkunde
"),3,IF(Modulplaner_WING!$M$13="Einführung in die Programmierung
",5,IF(OR(Modulplaner_WING!$M$13="Grundlagen BWL I
",Modulplaner_WING!$M$13="Mathematik I
",Modulplaner_WING!$M$13="Mathematik II
",Modulplaner_WING!$M$13="Mathematik III
"),7,IF(Modulplaner_WING!$M$13="Grundlagen BWL II
",8,IF(OR(Modulplaner_WING!$M$13="Einführung in die Statistik
",Modulplaner_WING!$M$13="Einführung in die Volkswirtschaftslehre
",Modulplaner_WING!$M$13="Grundlagen der Informatik
"),10,9)))))))</f>
        <v>0</v>
      </c>
      <c r="N172" s="70"/>
    </row>
    <row r="173" spans="1:14" x14ac:dyDescent="0.3">
      <c r="A173" t="str">
        <f>IF(ISBLANK(Modulplaner_WING!M14),"",Modulplaner_WING!M14)</f>
        <v/>
      </c>
      <c r="B173" s="25">
        <f>IF(ISBLANK(Modulplaner_WING!$M$14),0,MIN(Modulplaner_WING!$N$14,IF(OR(Modulplaner_WING!$M$14="Elektrotechnik
",Modulplaner_WING!$M$14="Technische Mechanik
",Modulplaner_WING!$M$14="Weiterführende ingenieurwissenschaftliche Grundlagen
",Modulplaner_WING!$M$14="Werkstoffkunde
"),3,IF(Modulplaner_WING!$M$14="Einführung in die Programmierung
",5,IF(OR(Modulplaner_WING!$M$14="Grundlagen BWL I
",Modulplaner_WING!$M$14="Mathematik I
",Modulplaner_WING!$M$14="Mathematik II
",Modulplaner_WING!$M$14="Mathematik III
"),7,IF(Modulplaner_WING!$M$14="Grundlagen BWL II
",8,IF(OR(Modulplaner_WING!$M$14="Einführung in die Statistik
",Modulplaner_WING!$M$14="Einführung in die Volkswirtschaftslehre
",Modulplaner_WING!$M$14="Grundlagen der Informatik
"),10,9)))))))</f>
        <v>0</v>
      </c>
      <c r="N173" s="70"/>
    </row>
    <row r="174" spans="1:14" x14ac:dyDescent="0.3">
      <c r="A174" t="str">
        <f>IF(ISBLANK(Modulplaner_WING!M15),"",Modulplaner_WING!M15)</f>
        <v/>
      </c>
      <c r="B174" s="25">
        <f>IF(ISBLANK(Modulplaner_WING!$M$15),0,MIN(Modulplaner_WING!$N$15,IF(OR(Modulplaner_WING!$M$15="Elektrotechnik
",Modulplaner_WING!$M$15="Technische Mechanik
",Modulplaner_WING!$M$15="Weiterführende ingenieurwissenschaftliche Grundlagen
",Modulplaner_WING!$M$15="Werkstoffkunde
"),3,IF(Modulplaner_WING!$M$15="Einführung in die Programmierung
",5,IF(OR(Modulplaner_WING!$M$15="Grundlagen BWL I
",Modulplaner_WING!$M$15="Mathematik I
",Modulplaner_WING!$M$15="Mathematik II
",Modulplaner_WING!$M$15="Mathematik III
"),7,IF(Modulplaner_WING!$M$15="Grundlagen BWL II
",8,IF(OR(Modulplaner_WING!$M$15="Einführung in die Statistik
",Modulplaner_WING!$M$15="Einführung in die Volkswirtschaftslehre
",Modulplaner_WING!$M$15="Grundlagen der Informatik
"),10,9)))))))</f>
        <v>0</v>
      </c>
      <c r="N174" s="70"/>
    </row>
    <row r="175" spans="1:14" x14ac:dyDescent="0.3">
      <c r="A175" t="str">
        <f>IF(ISBLANK(Modulplaner_WING!M16),"",Modulplaner_WING!M16)</f>
        <v/>
      </c>
      <c r="B175" s="25">
        <f>IF(ISBLANK(Modulplaner_WING!$M$16),0,MIN(Modulplaner_WING!$N$16,IF(OR(Modulplaner_WING!$M$16="Elektrotechnik
",Modulplaner_WING!$M$16="Technische Mechanik
",Modulplaner_WING!$M$16="Weiterführende ingenieurwissenschaftliche Grundlagen
",Modulplaner_WING!$M$16="Werkstoffkunde
"),3,IF(Modulplaner_WING!$M$16="Einführung in die Programmierung
",5,IF(OR(Modulplaner_WING!$M$16="Grundlagen BWL I
",Modulplaner_WING!$M$16="Mathematik I
",Modulplaner_WING!$M$16="Mathematik II
",Modulplaner_WING!$M$16="Mathematik III
"),7,IF(Modulplaner_WING!$M$16="Grundlagen BWL II
",8,IF(OR(Modulplaner_WING!$M$16="Einführung in die Statistik
",Modulplaner_WING!$M$16="Einführung in die Volkswirtschaftslehre
",Modulplaner_WING!$M$16="Grundlagen der Informatik
"),10,9)))))))</f>
        <v>0</v>
      </c>
      <c r="N175" s="70"/>
    </row>
    <row r="176" spans="1:14" x14ac:dyDescent="0.3">
      <c r="A176" t="str">
        <f>IF(ISBLANK(Modulplaner_WING!M17),"",Modulplaner_WING!M17)</f>
        <v/>
      </c>
      <c r="B176" s="25">
        <f>IF(ISBLANK(Modulplaner_WING!$M$17),0,MIN(Modulplaner_WING!$N$17,IF(OR(Modulplaner_WING!$M$17="Elektrotechnik
",Modulplaner_WING!$M$17="Technische Mechanik
",Modulplaner_WING!$M$17="Weiterführende ingenieurwissenschaftliche Grundlagen
",Modulplaner_WING!$M$17="Werkstoffkunde
"),3,IF(Modulplaner_WING!$M$17="Einführung in die Programmierung
",5,IF(OR(Modulplaner_WING!$M$17="Grundlagen BWL I
",Modulplaner_WING!$M$17="Mathematik I
",Modulplaner_WING!$M$17="Mathematik II
",Modulplaner_WING!$M$17="Mathematik III
"),7,IF(Modulplaner_WING!$M$17="Grundlagen BWL II
",8,IF(OR(Modulplaner_WING!$M$17="Einführung in die Statistik
",Modulplaner_WING!$M$17="Einführung in die Volkswirtschaftslehre
",Modulplaner_WING!$M$17="Grundlagen der Informatik
"),10,9)))))))</f>
        <v>0</v>
      </c>
      <c r="N176" s="70"/>
    </row>
    <row r="177" spans="1:14" x14ac:dyDescent="0.3">
      <c r="A177" t="str">
        <f>IF(ISBLANK(Modulplaner_WING!M18),"",Modulplaner_WING!M18)</f>
        <v/>
      </c>
      <c r="B177" s="25">
        <f>IF(ISBLANK(Modulplaner_WING!$M$18),0,3)</f>
        <v>0</v>
      </c>
      <c r="N177" s="70"/>
    </row>
    <row r="178" spans="1:14" x14ac:dyDescent="0.3">
      <c r="A178" t="str">
        <f>IF(ISBLANK(Modulplaner_WING!M19),"",Modulplaner_WING!M19)</f>
        <v/>
      </c>
      <c r="B178" s="25">
        <f>IF(ISBLANK(Modulplaner_WING!$M$19),0,10)</f>
        <v>0</v>
      </c>
      <c r="N178" s="70"/>
    </row>
    <row r="179" spans="1:14" x14ac:dyDescent="0.3">
      <c r="A179" t="str">
        <f>IF(ISBLANK(Modulplaner_WING!M20),"",Modulplaner_WING!M20)</f>
        <v/>
      </c>
      <c r="B179" s="25">
        <f>IF(ISBLANK(Modulplaner_WING!$M$20),0,12)</f>
        <v>0</v>
      </c>
      <c r="N179" s="70"/>
    </row>
    <row r="180" spans="1:14" x14ac:dyDescent="0.3">
      <c r="A180" t="str">
        <f>IF(ISBLANK(Modulplaner_WING!O9),"",Modulplaner_WING!O9)</f>
        <v/>
      </c>
      <c r="B180" s="25">
        <f>IF(ISBLANK(Modulplaner_WING!$O$9),0,MIN(Modulplaner_WING!$P$9,IF(OR(Modulplaner_WING!$O$9="Elektrotechnik
",Modulplaner_WING!$O$9="Technische Mechanik
",Modulplaner_WING!$O$9="Weiterführende ingenieurwissenschaftliche Grundlagen
",Modulplaner_WING!$O$9="Werkstoffkunde
"),3,IF(Modulplaner_WING!$O$9="Einführung in die Programmierung
",5,IF(OR(Modulplaner_WING!$O$9="Grundlagen BWL I
",Modulplaner_WING!$O$9="Mathematik I
",Modulplaner_WING!$O$9="Mathematik II
",Modulplaner_WING!$O$9="Mathematik III
"),7,IF(Modulplaner_WING!$O$9="Grundlagen BWL II
",8,IF(OR(Modulplaner_WING!$O$9="Einführung in die Statistik
",Modulplaner_WING!$O$9="Einführung in die Volkswirtschaftslehre
",Modulplaner_WING!$O$9="Grundlagen der Informatik
"),10,9)))))))</f>
        <v>0</v>
      </c>
      <c r="N180" s="70"/>
    </row>
    <row r="181" spans="1:14" x14ac:dyDescent="0.3">
      <c r="A181" t="str">
        <f>IF(ISBLANK(Modulplaner_WING!O10),"",Modulplaner_WING!O10)</f>
        <v/>
      </c>
      <c r="B181" s="25">
        <f>IF(ISBLANK(Modulplaner_WING!$O$10),0,MIN(Modulplaner_WING!$P$10,IF(OR(Modulplaner_WING!$O$10="Elektrotechnik
",Modulplaner_WING!$O$10="Technische Mechanik
",Modulplaner_WING!$O$10="Weiterführende ingenieurwissenschaftliche Grundlagen
",Modulplaner_WING!$O$10="Werkstoffkunde
"),3,IF(Modulplaner_WING!$O$10="Einführung in die Programmierung
",5,IF(OR(Modulplaner_WING!$O$10="Grundlagen BWL I
",Modulplaner_WING!$O$10="Mathematik I
",Modulplaner_WING!$O$10="Mathematik II
",Modulplaner_WING!$O$10="Mathematik III
"),7,IF(Modulplaner_WING!$O$10="Grundlagen BWL II
",8,IF(OR(Modulplaner_WING!$O$10="Einführung in die Statistik
",Modulplaner_WING!$O$10="Einführung in die Volkswirtschaftslehre
",Modulplaner_WING!$O$10="Grundlagen der Informatik
"),10,9)))))))</f>
        <v>0</v>
      </c>
      <c r="N181" s="70"/>
    </row>
    <row r="182" spans="1:14" x14ac:dyDescent="0.3">
      <c r="A182" t="str">
        <f>IF(ISBLANK(Modulplaner_WING!O11),"",Modulplaner_WING!O11)</f>
        <v/>
      </c>
      <c r="B182" s="25">
        <f>IF(ISBLANK(Modulplaner_WING!$O$11),0,MIN(Modulplaner_WING!$P$11,IF(OR(Modulplaner_WING!$O$11="Elektrotechnik
",Modulplaner_WING!$O$11="Technische Mechanik
",Modulplaner_WING!$O$11="Weiterführende ingenieurwissenschaftliche Grundlagen
",Modulplaner_WING!$O$11="Werkstoffkunde
"),3,IF(Modulplaner_WING!$O$11="Einführung in die Programmierung
",5,IF(OR(Modulplaner_WING!$O$11="Grundlagen BWL I
",Modulplaner_WING!$O$11="Mathematik I
",Modulplaner_WING!$O$11="Mathematik II
",Modulplaner_WING!$O$11="Mathematik III
"),7,IF(Modulplaner_WING!$O$11="Grundlagen BWL II
",8,IF(OR(Modulplaner_WING!$O$11="Einführung in die Statistik
",Modulplaner_WING!$O$11="Einführung in die Volkswirtschaftslehre
",Modulplaner_WING!$O$11="Grundlagen der Informatik
"),10,9)))))))</f>
        <v>0</v>
      </c>
      <c r="N182" s="70"/>
    </row>
    <row r="183" spans="1:14" x14ac:dyDescent="0.3">
      <c r="A183" t="str">
        <f>IF(ISBLANK(Modulplaner_WING!O12),"",Modulplaner_WING!O12)</f>
        <v/>
      </c>
      <c r="B183" s="25">
        <f>IF(ISBLANK(Modulplaner_WING!$O$12),0,MIN(Modulplaner_WING!$P$12,IF(OR(Modulplaner_WING!$O$12="Elektrotechnik
",Modulplaner_WING!$O$12="Technische Mechanik
",Modulplaner_WING!$O$12="Weiterführende ingenieurwissenschaftliche Grundlagen
",Modulplaner_WING!$O$12="Werkstoffkunde
"),3,IF(Modulplaner_WING!$O$12="Einführung in die Programmierung
",5,IF(OR(Modulplaner_WING!$O$12="Grundlagen BWL I
",Modulplaner_WING!$O$12="Mathematik I
",Modulplaner_WING!$O$12="Mathematik II
",Modulplaner_WING!$O$12="Mathematik III
"),7,IF(Modulplaner_WING!$O$12="Grundlagen BWL II
",8,IF(OR(Modulplaner_WING!$O$12="Einführung in die Statistik
",Modulplaner_WING!$O$12="Einführung in die Volkswirtschaftslehre
",Modulplaner_WING!$O$12="Grundlagen der Informatik
"),10,9)))))))</f>
        <v>0</v>
      </c>
      <c r="N183" s="70"/>
    </row>
    <row r="184" spans="1:14" x14ac:dyDescent="0.3">
      <c r="A184" t="str">
        <f>IF(ISBLANK(Modulplaner_WING!O13),"",Modulplaner_WING!O13)</f>
        <v/>
      </c>
      <c r="B184" s="25">
        <f>IF(ISBLANK(Modulplaner_WING!$O$13),0,MIN(Modulplaner_WING!$P$13,IF(OR(Modulplaner_WING!$O$13="Elektrotechnik
",Modulplaner_WING!$O$13="Technische Mechanik
",Modulplaner_WING!$O$13="Weiterführende ingenieurwissenschaftliche Grundlagen
",Modulplaner_WING!$O$13="Werkstoffkunde
"),3,IF(Modulplaner_WING!$O$13="Einführung in die Programmierung
",5,IF(OR(Modulplaner_WING!$O$13="Grundlagen BWL I
",Modulplaner_WING!$O$13="Mathematik I
",Modulplaner_WING!$O$13="Mathematik II
",Modulplaner_WING!$O$13="Mathematik III
"),7,IF(Modulplaner_WING!$O$13="Grundlagen BWL II
",8,IF(OR(Modulplaner_WING!$O$13="Einführung in die Statistik
",Modulplaner_WING!$O$13="Einführung in die Volkswirtschaftslehre
",Modulplaner_WING!$O$13="Grundlagen der Informatik
"),10,9)))))))</f>
        <v>0</v>
      </c>
      <c r="N184" s="70"/>
    </row>
    <row r="185" spans="1:14" x14ac:dyDescent="0.3">
      <c r="A185" t="str">
        <f>IF(ISBLANK(Modulplaner_WING!O14),"",Modulplaner_WING!O14)</f>
        <v/>
      </c>
      <c r="B185" s="25">
        <f>IF(ISBLANK(Modulplaner_WING!$O$14),0,MIN(Modulplaner_WING!$P$14,IF(OR(Modulplaner_WING!$O$14="Elektrotechnik
",Modulplaner_WING!$O$14="Technische Mechanik
",Modulplaner_WING!$O$14="Weiterführende ingenieurwissenschaftliche Grundlagen
",Modulplaner_WING!$O$14="Werkstoffkunde
"),3,IF(Modulplaner_WING!$O$14="Einführung in die Programmierung
",5,IF(OR(Modulplaner_WING!$O$14="Grundlagen BWL I
",Modulplaner_WING!$O$14="Mathematik I
",Modulplaner_WING!$O$14="Mathematik II
",Modulplaner_WING!$O$14="Mathematik III
"),7,IF(Modulplaner_WING!$O$14="Grundlagen BWL II
",8,IF(OR(Modulplaner_WING!$O$14="Einführung in die Statistik
",Modulplaner_WING!$O$14="Einführung in die Volkswirtschaftslehre
",Modulplaner_WING!$O$14="Grundlagen der Informatik
"),10,9)))))))</f>
        <v>0</v>
      </c>
      <c r="N185" s="70"/>
    </row>
    <row r="186" spans="1:14" x14ac:dyDescent="0.3">
      <c r="A186" t="str">
        <f>IF(ISBLANK(Modulplaner_WING!O15),"",Modulplaner_WING!O15)</f>
        <v/>
      </c>
      <c r="B186" s="25">
        <f>IF(ISBLANK(Modulplaner_WING!$O$15),0,MIN(Modulplaner_WING!$P$15,IF(OR(Modulplaner_WING!$O$15="Elektrotechnik
",Modulplaner_WING!$O$15="Technische Mechanik
",Modulplaner_WING!$O$15="Weiterführende ingenieurwissenschaftliche Grundlagen
",Modulplaner_WING!$O$15="Werkstoffkunde
"),3,IF(Modulplaner_WING!$O$15="Einführung in die Programmierung
",5,IF(OR(Modulplaner_WING!$O$15="Grundlagen BWL I
",Modulplaner_WING!$O$15="Mathematik I
",Modulplaner_WING!$O$15="Mathematik II
",Modulplaner_WING!$O$15="Mathematik III
"),7,IF(Modulplaner_WING!$O$15="Grundlagen BWL II
",8,IF(OR(Modulplaner_WING!$O$15="Einführung in die Statistik
",Modulplaner_WING!$O$15="Einführung in die Volkswirtschaftslehre
",Modulplaner_WING!$O$15="Grundlagen der Informatik
"),10,9)))))))</f>
        <v>0</v>
      </c>
      <c r="N186" s="70"/>
    </row>
    <row r="187" spans="1:14" x14ac:dyDescent="0.3">
      <c r="A187" t="str">
        <f>IF(ISBLANK(Modulplaner_WING!O16),"",Modulplaner_WING!O16)</f>
        <v/>
      </c>
      <c r="B187" s="25">
        <f>IF(ISBLANK(Modulplaner_WING!$O$16),0,MIN(Modulplaner_WING!$P$16,IF(OR(Modulplaner_WING!$O$16="Elektrotechnik
",Modulplaner_WING!$O$16="Technische Mechanik
",Modulplaner_WING!$O$16="Weiterführende ingenieurwissenschaftliche Grundlagen
",Modulplaner_WING!$O$16="Werkstoffkunde
"),3,IF(Modulplaner_WING!$O$16="Einführung in die Programmierung
",5,IF(OR(Modulplaner_WING!$O$16="Grundlagen BWL I
",Modulplaner_WING!$O$16="Mathematik I
",Modulplaner_WING!$O$16="Mathematik II
",Modulplaner_WING!$O$16="Mathematik III
"),7,IF(Modulplaner_WING!$O$16="Grundlagen BWL II
",8,IF(OR(Modulplaner_WING!$O$16="Einführung in die Statistik
",Modulplaner_WING!$O$16="Einführung in die Volkswirtschaftslehre
",Modulplaner_WING!$O$16="Grundlagen der Informatik
"),10,9)))))))</f>
        <v>0</v>
      </c>
      <c r="N187" s="70"/>
    </row>
    <row r="188" spans="1:14" x14ac:dyDescent="0.3">
      <c r="A188" t="str">
        <f>IF(ISBLANK(Modulplaner_WING!O17),"",Modulplaner_WING!O17)</f>
        <v/>
      </c>
      <c r="B188" s="25">
        <f>IF(ISBLANK(Modulplaner_WING!$O$17),0,MIN(Modulplaner_WING!$P$17,IF(OR(Modulplaner_WING!$O$17="Elektrotechnik
",Modulplaner_WING!$O$17="Technische Mechanik
",Modulplaner_WING!$O$17="Weiterführende ingenieurwissenschaftliche Grundlagen
",Modulplaner_WING!$O$17="Werkstoffkunde
"),3,IF(Modulplaner_WING!$O$17="Einführung in die Programmierung
",5,IF(OR(Modulplaner_WING!$O$17="Grundlagen BWL I
",Modulplaner_WING!$O$17="Mathematik I
",Modulplaner_WING!$O$17="Mathematik II
",Modulplaner_WING!$O$17="Mathematik III
"),7,IF(Modulplaner_WING!$O$17="Grundlagen BWL II
",8,IF(OR(Modulplaner_WING!$O$17="Einführung in die Statistik
",Modulplaner_WING!$O$17="Einführung in die Volkswirtschaftslehre
",Modulplaner_WING!$O$17="Grundlagen der Informatik
"),10,9)))))))</f>
        <v>0</v>
      </c>
      <c r="N188" s="70"/>
    </row>
    <row r="189" spans="1:14" x14ac:dyDescent="0.3">
      <c r="A189" t="str">
        <f>IF(ISBLANK(Modulplaner_WING!O18),"",Modulplaner_WING!O18)</f>
        <v/>
      </c>
      <c r="B189" s="25">
        <f>IF(ISBLANK(Modulplaner_WING!$O$18),0,3)</f>
        <v>0</v>
      </c>
      <c r="N189" s="70"/>
    </row>
    <row r="190" spans="1:14" x14ac:dyDescent="0.3">
      <c r="A190" t="str">
        <f>IF(ISBLANK(Modulplaner_WING!O19),"",Modulplaner_WING!O19)</f>
        <v/>
      </c>
      <c r="B190" s="25">
        <f>IF(ISBLANK(Modulplaner_WING!$O$19),0,10)</f>
        <v>0</v>
      </c>
      <c r="N190" s="70"/>
    </row>
    <row r="191" spans="1:14" x14ac:dyDescent="0.3">
      <c r="A191" t="str">
        <f>IF(ISBLANK(Modulplaner_WING!O20),"",Modulplaner_WING!O20)</f>
        <v/>
      </c>
      <c r="B191" s="25">
        <f>IF(ISBLANK(Modulplaner_WING!$O$20),0,12)</f>
        <v>0</v>
      </c>
      <c r="N191" s="70"/>
    </row>
    <row r="192" spans="1:14" x14ac:dyDescent="0.3">
      <c r="A192" t="str">
        <f>IF(ISBLANK(Modulplaner_WING!Q9),"",Modulplaner_WING!Q9)</f>
        <v/>
      </c>
      <c r="B192" s="25">
        <f>IF(ISBLANK(Modulplaner_WING!$Q$9),0,MIN(Modulplaner_WING!$R$9,IF(OR(Modulplaner_WING!$Q$9="Elektrotechnik
",Modulplaner_WING!$Q$9="Technische Mechanik
",Modulplaner_WING!$Q$9="Weiterführende ingenieurwissenschaftliche Grundlagen
",Modulplaner_WING!$Q$9="Werkstoffkunde
"),3,IF(Modulplaner_WING!$Q$9="Einführung in die Programmierung
",5,IF(OR(Modulplaner_WING!$Q$9="Grundlagen BWL I
",Modulplaner_WING!$Q$9="Mathematik I
",Modulplaner_WING!$Q$9="Mathematik II
",Modulplaner_WING!$Q$9="Mathematik III
"),7,IF(Modulplaner_WING!$Q$9="Grundlagen BWL II
",8,IF(OR(Modulplaner_WING!$Q$9="Einführung in die Statistik
",Modulplaner_WING!$Q$9="Einführung in die Volkswirtschaftslehre
",Modulplaner_WING!$Q$9="Grundlagen der Informatik
"),10,9)))))))</f>
        <v>0</v>
      </c>
      <c r="N192" s="70"/>
    </row>
    <row r="193" spans="1:14" x14ac:dyDescent="0.3">
      <c r="A193" t="str">
        <f>IF(ISBLANK(Modulplaner_WING!Q10),"",Modulplaner_WING!Q10)</f>
        <v/>
      </c>
      <c r="B193" s="25">
        <f>IF(ISBLANK(Modulplaner_WING!$Q$10),0,MIN(Modulplaner_WING!$R$10,IF(OR(Modulplaner_WING!$Q$10="Elektrotechnik
",Modulplaner_WING!$Q$10="Technische Mechanik
",Modulplaner_WING!$Q$10="Weiterführende ingenieurwissenschaftliche Grundlagen
",Modulplaner_WING!$Q$10="Werkstoffkunde
"),3,IF(Modulplaner_WING!$Q$10="Einführung in die Programmierung
",5,IF(OR(Modulplaner_WING!$Q$10="Grundlagen BWL I
",Modulplaner_WING!$Q$10="Mathematik I
",Modulplaner_WING!$Q$10="Mathematik II
",Modulplaner_WING!$Q$10="Mathematik III
"),7,IF(Modulplaner_WING!$Q$10="Grundlagen BWL II
",8,IF(OR(Modulplaner_WING!$Q$10="Einführung in die Statistik
",Modulplaner_WING!$Q$10="Einführung in die Volkswirtschaftslehre
",Modulplaner_WING!$Q$10="Grundlagen der Informatik
"),10,9)))))))</f>
        <v>0</v>
      </c>
      <c r="N193" s="70"/>
    </row>
    <row r="194" spans="1:14" x14ac:dyDescent="0.3">
      <c r="A194" t="str">
        <f>IF(ISBLANK(Modulplaner_WING!Q11),"",Modulplaner_WING!Q11)</f>
        <v/>
      </c>
      <c r="B194" s="25">
        <f>IF(ISBLANK(Modulplaner_WING!$Q$11),0,MIN(Modulplaner_WING!$R$11,IF(OR(Modulplaner_WING!$Q$11="Elektrotechnik
",Modulplaner_WING!$Q$11="Technische Mechanik
",Modulplaner_WING!$Q$11="Weiterführende ingenieurwissenschaftliche Grundlagen
",Modulplaner_WING!$Q$11="Werkstoffkunde
"),3,IF(Modulplaner_WING!$Q$11="Einführung in die Programmierung
",5,IF(OR(Modulplaner_WING!$Q$11="Grundlagen BWL I
",Modulplaner_WING!$Q$11="Mathematik I
",Modulplaner_WING!$Q$11="Mathematik II
",Modulplaner_WING!$Q$11="Mathematik III
"),7,IF(Modulplaner_WING!$Q$11="Grundlagen BWL II
",8,IF(OR(Modulplaner_WING!$Q$11="Einführung in die Statistik
",Modulplaner_WING!$Q$11="Einführung in die Volkswirtschaftslehre
",Modulplaner_WING!$Q$11="Grundlagen der Informatik
"),10,9)))))))</f>
        <v>0</v>
      </c>
      <c r="N194" s="70"/>
    </row>
    <row r="195" spans="1:14" x14ac:dyDescent="0.3">
      <c r="A195" t="str">
        <f>IF(ISBLANK(Modulplaner_WING!Q12),"",Modulplaner_WING!Q12)</f>
        <v/>
      </c>
      <c r="B195" s="25">
        <f>IF(ISBLANK(Modulplaner_WING!$Q$12),0,MIN(Modulplaner_WING!$R$12,IF(OR(Modulplaner_WING!$Q$12="Elektrotechnik
",Modulplaner_WING!$Q$12="Technische Mechanik
",Modulplaner_WING!$Q$12="Weiterführende ingenieurwissenschaftliche Grundlagen
",Modulplaner_WING!$Q$12="Werkstoffkunde
"),3,IF(Modulplaner_WING!$Q$12="Einführung in die Programmierung
",5,IF(OR(Modulplaner_WING!$Q$12="Grundlagen BWL I
",Modulplaner_WING!$Q$12="Mathematik I
",Modulplaner_WING!$Q$12="Mathematik II
",Modulplaner_WING!$Q$12="Mathematik III
"),7,IF(Modulplaner_WING!$Q$12="Grundlagen BWL II
",8,IF(OR(Modulplaner_WING!$Q$12="Einführung in die Statistik
",Modulplaner_WING!$Q$12="Einführung in die Volkswirtschaftslehre
",Modulplaner_WING!$Q$12="Grundlagen der Informatik
"),10,9)))))))</f>
        <v>0</v>
      </c>
      <c r="N195" s="70"/>
    </row>
    <row r="196" spans="1:14" x14ac:dyDescent="0.3">
      <c r="A196" t="str">
        <f>IF(ISBLANK(Modulplaner_WING!Q13),"",Modulplaner_WING!Q13)</f>
        <v/>
      </c>
      <c r="B196" s="25">
        <f>IF(ISBLANK(Modulplaner_WING!$Q$13),0,MIN(Modulplaner_WING!$R$13,IF(OR(Modulplaner_WING!$Q$13="Elektrotechnik
",Modulplaner_WING!$Q$13="Technische Mechanik
",Modulplaner_WING!$Q$13="Weiterführende ingenieurwissenschaftliche Grundlagen
",Modulplaner_WING!$Q$13="Werkstoffkunde
"),3,IF(Modulplaner_WING!$Q$13="Einführung in die Programmierung
",5,IF(OR(Modulplaner_WING!$Q$13="Grundlagen BWL I
",Modulplaner_WING!$Q$13="Mathematik I
",Modulplaner_WING!$Q$13="Mathematik II
",Modulplaner_WING!$Q$13="Mathematik III
"),7,IF(Modulplaner_WING!$Q$13="Grundlagen BWL II
",8,IF(OR(Modulplaner_WING!$Q$13="Einführung in die Statistik
",Modulplaner_WING!$Q$13="Einführung in die Volkswirtschaftslehre
",Modulplaner_WING!$Q$13="Grundlagen der Informatik
"),10,9)))))))</f>
        <v>0</v>
      </c>
      <c r="N196" s="70"/>
    </row>
    <row r="197" spans="1:14" x14ac:dyDescent="0.3">
      <c r="A197" t="str">
        <f>IF(ISBLANK(Modulplaner_WING!Q14),"",Modulplaner_WING!Q14)</f>
        <v/>
      </c>
      <c r="B197" s="25">
        <f>IF(ISBLANK(Modulplaner_WING!$Q$14),0,MIN(Modulplaner_WING!$R$14,IF(OR(Modulplaner_WING!$Q$14="Elektrotechnik
",Modulplaner_WING!$Q$14="Technische Mechanik
",Modulplaner_WING!$Q$14="Weiterführende ingenieurwissenschaftliche Grundlagen
",Modulplaner_WING!$Q$14="Werkstoffkunde
"),3,IF(Modulplaner_WING!$Q$14="Einführung in die Programmierung
",5,IF(OR(Modulplaner_WING!$Q$14="Grundlagen BWL I
",Modulplaner_WING!$Q$14="Mathematik I
",Modulplaner_WING!$Q$14="Mathematik II
",Modulplaner_WING!$Q$14="Mathematik III
"),7,IF(Modulplaner_WING!$Q$14="Grundlagen BWL II
",8,IF(OR(Modulplaner_WING!$Q$14="Einführung in die Statistik
",Modulplaner_WING!$Q$14="Einführung in die Volkswirtschaftslehre
",Modulplaner_WING!$Q$14="Grundlagen der Informatik
"),10,9)))))))</f>
        <v>0</v>
      </c>
      <c r="N197" s="70"/>
    </row>
    <row r="198" spans="1:14" x14ac:dyDescent="0.3">
      <c r="A198" t="str">
        <f>IF(ISBLANK(Modulplaner_WING!Q15),"",Modulplaner_WING!Q15)</f>
        <v/>
      </c>
      <c r="B198" s="25">
        <f>IF(ISBLANK(Modulplaner_WING!$Q$15),0,MIN(Modulplaner_WING!$R$15,IF(OR(Modulplaner_WING!$Q$15="Elektrotechnik
",Modulplaner_WING!$Q$15="Technische Mechanik
",Modulplaner_WING!$Q$15="Weiterführende ingenieurwissenschaftliche Grundlagen
",Modulplaner_WING!$Q$15="Werkstoffkunde
"),3,IF(Modulplaner_WING!$Q$15="Einführung in die Programmierung
",5,IF(OR(Modulplaner_WING!$Q$15="Grundlagen BWL I
",Modulplaner_WING!$Q$15="Mathematik I
",Modulplaner_WING!$Q$15="Mathematik II
",Modulplaner_WING!$Q$15="Mathematik III
"),7,IF(Modulplaner_WING!$Q$15="Grundlagen BWL II
",8,IF(OR(Modulplaner_WING!$Q$15="Einführung in die Statistik
",Modulplaner_WING!$Q$15="Einführung in die Volkswirtschaftslehre
",Modulplaner_WING!$Q$15="Grundlagen der Informatik
"),10,9)))))))</f>
        <v>0</v>
      </c>
      <c r="N198" s="70"/>
    </row>
    <row r="199" spans="1:14" x14ac:dyDescent="0.3">
      <c r="A199" t="str">
        <f>IF(ISBLANK(Modulplaner_WING!Q16),"",Modulplaner_WING!Q16)</f>
        <v/>
      </c>
      <c r="B199" s="25">
        <f>IF(ISBLANK(Modulplaner_WING!$Q$16),0,MIN(Modulplaner_WING!$R$16,IF(OR(Modulplaner_WING!$Q$16="Elektrotechnik
",Modulplaner_WING!$Q$16="Technische Mechanik
",Modulplaner_WING!$Q$16="Weiterführende ingenieurwissenschaftliche Grundlagen
",Modulplaner_WING!$Q$16="Werkstoffkunde
"),3,IF(Modulplaner_WING!$Q$16="Einführung in die Programmierung
",5,IF(OR(Modulplaner_WING!$Q$16="Grundlagen BWL I
",Modulplaner_WING!$Q$16="Mathematik I
",Modulplaner_WING!$Q$16="Mathematik II
",Modulplaner_WING!$Q$16="Mathematik III
"),7,IF(Modulplaner_WING!$Q$16="Grundlagen BWL II
",8,IF(OR(Modulplaner_WING!$Q$16="Einführung in die Statistik
",Modulplaner_WING!$Q$16="Einführung in die Volkswirtschaftslehre
",Modulplaner_WING!$Q$16="Grundlagen der Informatik
"),10,9)))))))</f>
        <v>0</v>
      </c>
      <c r="N199" s="70"/>
    </row>
    <row r="200" spans="1:14" x14ac:dyDescent="0.3">
      <c r="A200" t="str">
        <f>IF(ISBLANK(Modulplaner_WING!Q17),"",Modulplaner_WING!Q17)</f>
        <v/>
      </c>
      <c r="B200" s="25">
        <f>IF(ISBLANK(Modulplaner_WING!$Q$17),0,MIN(Modulplaner_WING!$R$17,IF(OR(Modulplaner_WING!$Q$17="Elektrotechnik
",Modulplaner_WING!$Q$17="Technische Mechanik
",Modulplaner_WING!$Q$17="Weiterführende ingenieurwissenschaftliche Grundlagen
",Modulplaner_WING!$Q$17="Werkstoffkunde
"),3,IF(Modulplaner_WING!$Q$17="Einführung in die Programmierung
",5,IF(OR(Modulplaner_WING!$Q$17="Grundlagen BWL I
",Modulplaner_WING!$Q$17="Mathematik I
",Modulplaner_WING!$Q$17="Mathematik II
",Modulplaner_WING!$Q$17="Mathematik III
"),7,IF(Modulplaner_WING!$Q$17="Grundlagen BWL II
",8,IF(OR(Modulplaner_WING!$Q$17="Einführung in die Statistik
",Modulplaner_WING!$Q$17="Einführung in die Volkswirtschaftslehre
",Modulplaner_WING!$Q$17="Grundlagen der Informatik
"),10,9)))))))</f>
        <v>0</v>
      </c>
      <c r="N200" s="70"/>
    </row>
    <row r="201" spans="1:14" x14ac:dyDescent="0.3">
      <c r="A201" t="str">
        <f>IF(ISBLANK(Modulplaner_WING!Q18),"",Modulplaner_WING!Q18)</f>
        <v/>
      </c>
      <c r="B201" s="25">
        <f>IF(ISBLANK(Modulplaner_WING!$Q$18),0,3)</f>
        <v>0</v>
      </c>
      <c r="N201" s="70"/>
    </row>
    <row r="202" spans="1:14" x14ac:dyDescent="0.3">
      <c r="A202" t="str">
        <f>IF(ISBLANK(Modulplaner_WING!Q19),"",Modulplaner_WING!Q19)</f>
        <v/>
      </c>
      <c r="B202" s="25">
        <f>IF(ISBLANK(Modulplaner_WING!$Q$19),0,10)</f>
        <v>0</v>
      </c>
      <c r="N202" s="70"/>
    </row>
    <row r="203" spans="1:14" x14ac:dyDescent="0.3">
      <c r="A203" t="str">
        <f>IF(ISBLANK(Modulplaner_WING!Q20),"",Modulplaner_WING!Q20)</f>
        <v/>
      </c>
      <c r="B203" s="25">
        <f>IF(ISBLANK(Modulplaner_WING!$Q$20),0,12)</f>
        <v>0</v>
      </c>
      <c r="N203" s="70"/>
    </row>
    <row r="204" spans="1:14" x14ac:dyDescent="0.3">
      <c r="A204" t="str">
        <f>IF(ISBLANK(Modulplaner_WING!S9),"",Modulplaner_WING!S9)</f>
        <v/>
      </c>
      <c r="B204" s="25">
        <f>IF(ISBLANK(Modulplaner_WING!$S$9),0,MIN(Modulplaner_WING!$T$9,IF(OR(Modulplaner_WING!$S$9="Elektrotechnik
",Modulplaner_WING!$S$9="Technische Mechanik
",Modulplaner_WING!$S$9="Weiterführende ingenieurwissenschaftliche Grundlagen
",Modulplaner_WING!$S$9="Werkstoffkunde
"),3,IF(Modulplaner_WING!$S$9="Einführung in die Programmierung
",5,IF(OR(Modulplaner_WING!$S$9="Grundlagen BWL I
",Modulplaner_WING!$S$9="Mathematik I
",Modulplaner_WING!$S$9="Mathematik II
",Modulplaner_WING!$S$9="Mathematik III
"),7,IF(Modulplaner_WING!$S$9="Grundlagen BWL II
",8,IF(OR(Modulplaner_WING!$S$9="Einführung in die Statistik
",Modulplaner_WING!$S$9="Einführung in die Volkswirtschaftslehre
",Modulplaner_WING!$S$9="Grundlagen der Informatik
"),10,9)))))))</f>
        <v>0</v>
      </c>
      <c r="N204" s="70"/>
    </row>
    <row r="205" spans="1:14" x14ac:dyDescent="0.3">
      <c r="A205" t="str">
        <f>IF(ISBLANK(Modulplaner_WING!S10),"",Modulplaner_WING!S10)</f>
        <v/>
      </c>
      <c r="B205" s="25">
        <f>IF(ISBLANK(Modulplaner_WING!$S$10),0,MIN(Modulplaner_WING!$T$10,IF(OR(Modulplaner_WING!$S$10="Elektrotechnik
",Modulplaner_WING!$S$10="Technische Mechanik
",Modulplaner_WING!$S$10="Weiterführende ingenieurwissenschaftliche Grundlagen
",Modulplaner_WING!$S$10="Werkstoffkunde
"),3,IF(Modulplaner_WING!$S$10="Einführung in die Programmierung
",5,IF(OR(Modulplaner_WING!$S$10="Grundlagen BWL I
",Modulplaner_WING!$S$10="Mathematik I
",Modulplaner_WING!$S$10="Mathematik II
",Modulplaner_WING!$S$10="Mathematik III
"),7,IF(Modulplaner_WING!$S$10="Grundlagen BWL II
",8,IF(OR(Modulplaner_WING!$S$10="Einführung in die Statistik
",Modulplaner_WING!$S$10="Einführung in die Volkswirtschaftslehre
",Modulplaner_WING!$S$10="Grundlagen der Informatik
"),10,9)))))))</f>
        <v>0</v>
      </c>
    </row>
    <row r="206" spans="1:14" x14ac:dyDescent="0.3">
      <c r="A206" t="str">
        <f>IF(ISBLANK(Modulplaner_WING!S11),"",Modulplaner_WING!S11)</f>
        <v/>
      </c>
      <c r="B206" s="25">
        <f>IF(ISBLANK(Modulplaner_WING!$S$11),0,MIN(Modulplaner_WING!$T$11,IF(OR(Modulplaner_WING!$S$11="Elektrotechnik
",Modulplaner_WING!$S$11="Technische Mechanik
",Modulplaner_WING!$S$11="Weiterführende ingenieurwissenschaftliche Grundlagen
",Modulplaner_WING!$S$11="Werkstoffkunde
"),3,IF(Modulplaner_WING!$S$11="Einführung in die Programmierung
",5,IF(OR(Modulplaner_WING!$S$11="Grundlagen BWL I
",Modulplaner_WING!$S$11="Mathematik I
",Modulplaner_WING!$S$11="Mathematik II
",Modulplaner_WING!$S$11="Mathematik III
"),7,IF(Modulplaner_WING!$S$11="Grundlagen BWL II
",8,IF(OR(Modulplaner_WING!$S$11="Einführung in die Statistik
",Modulplaner_WING!$S$11="Einführung in die Volkswirtschaftslehre
",Modulplaner_WING!$S$11="Grundlagen der Informatik
"),10,9)))))))</f>
        <v>0</v>
      </c>
    </row>
    <row r="207" spans="1:14" x14ac:dyDescent="0.3">
      <c r="A207" t="str">
        <f>IF(ISBLANK(Modulplaner_WING!S12),"",Modulplaner_WING!S12)</f>
        <v/>
      </c>
      <c r="B207" s="25">
        <f>IF(ISBLANK(Modulplaner_WING!$S$12),0,MIN(Modulplaner_WING!$T$12,IF(OR(Modulplaner_WING!$S$12="Elektrotechnik
",Modulplaner_WING!$S$12="Technische Mechanik
",Modulplaner_WING!$S$12="Weiterführende ingenieurwissenschaftliche Grundlagen
",Modulplaner_WING!$S$12="Werkstoffkunde
"),3,IF(Modulplaner_WING!$S$12="Einführung in die Programmierung
",5,IF(OR(Modulplaner_WING!$S$12="Grundlagen BWL I
",Modulplaner_WING!$S$12="Mathematik I
",Modulplaner_WING!$S$12="Mathematik II
",Modulplaner_WING!$S$12="Mathematik III
"),7,IF(Modulplaner_WING!$S$12="Grundlagen BWL II
",8,IF(OR(Modulplaner_WING!$S$12="Einführung in die Statistik
",Modulplaner_WING!$S$12="Einführung in die Volkswirtschaftslehre
",Modulplaner_WING!$S$12="Grundlagen der Informatik
"),10,9)))))))</f>
        <v>0</v>
      </c>
    </row>
    <row r="208" spans="1:14" x14ac:dyDescent="0.3">
      <c r="A208" t="str">
        <f>IF(ISBLANK(Modulplaner_WING!S13),"",Modulplaner_WING!S13)</f>
        <v/>
      </c>
      <c r="B208" s="25">
        <f>IF(ISBLANK(Modulplaner_WING!$S$13),0,MIN(Modulplaner_WING!$T$13,IF(OR(Modulplaner_WING!$S$13="Elektrotechnik
",Modulplaner_WING!$S$13="Technische Mechanik
",Modulplaner_WING!$S$13="Weiterführende ingenieurwissenschaftliche Grundlagen
",Modulplaner_WING!$S$13="Werkstoffkunde
"),3,IF(Modulplaner_WING!$S$13="Einführung in die Programmierung
",5,IF(OR(Modulplaner_WING!$S$13="Grundlagen BWL I
",Modulplaner_WING!$S$13="Mathematik I
",Modulplaner_WING!$S$13="Mathematik II
",Modulplaner_WING!$S$13="Mathematik III
"),7,IF(Modulplaner_WING!$S$13="Grundlagen BWL II
",8,IF(OR(Modulplaner_WING!$S$13="Einführung in die Statistik
",Modulplaner_WING!$S$13="Einführung in die Volkswirtschaftslehre
",Modulplaner_WING!$S$13="Grundlagen der Informatik
"),10,9)))))))</f>
        <v>0</v>
      </c>
    </row>
    <row r="209" spans="1:2" x14ac:dyDescent="0.3">
      <c r="A209" t="str">
        <f>IF(ISBLANK(Modulplaner_WING!S14),"",Modulplaner_WING!S14)</f>
        <v/>
      </c>
      <c r="B209" s="25">
        <f>IF(ISBLANK(Modulplaner_WING!$S$14),0,MIN(Modulplaner_WING!$T$14,IF(OR(Modulplaner_WING!$S$14="Elektrotechnik
",Modulplaner_WING!$S$14="Technische Mechanik
",Modulplaner_WING!$S$14="Weiterführende ingenieurwissenschaftliche Grundlagen
",Modulplaner_WING!$S$14="Werkstoffkunde
"),3,IF(Modulplaner_WING!$S$14="Einführung in die Programmierung
",5,IF(OR(Modulplaner_WING!$S$14="Grundlagen BWL I
",Modulplaner_WING!$S$14="Mathematik I
",Modulplaner_WING!$S$14="Mathematik II
",Modulplaner_WING!$S$14="Mathematik III
"),7,IF(Modulplaner_WING!$S$14="Grundlagen BWL II
",8,IF(OR(Modulplaner_WING!$S$14="Einführung in die Statistik
",Modulplaner_WING!$S$14="Einführung in die Volkswirtschaftslehre
",Modulplaner_WING!$S$14="Grundlagen der Informatik
"),10,9)))))))</f>
        <v>0</v>
      </c>
    </row>
    <row r="210" spans="1:2" x14ac:dyDescent="0.3">
      <c r="A210" t="str">
        <f>IF(ISBLANK(Modulplaner_WING!S15),"",Modulplaner_WING!S15)</f>
        <v/>
      </c>
      <c r="B210" s="25">
        <f>IF(ISBLANK(Modulplaner_WING!$S$15),0,MIN(Modulplaner_WING!$T$15,IF(OR(Modulplaner_WING!$S$15="Elektrotechnik
",Modulplaner_WING!$S$15="Technische Mechanik
",Modulplaner_WING!$S$15="Weiterführende ingenieurwissenschaftliche Grundlagen
",Modulplaner_WING!$S$15="Werkstoffkunde
"),3,IF(Modulplaner_WING!$S$15="Einführung in die Programmierung
",5,IF(OR(Modulplaner_WING!$S$15="Grundlagen BWL I
",Modulplaner_WING!$S$15="Mathematik I
",Modulplaner_WING!$S$15="Mathematik II
",Modulplaner_WING!$S$15="Mathematik III
"),7,IF(Modulplaner_WING!$S$15="Grundlagen BWL II
",8,IF(OR(Modulplaner_WING!$S$15="Einführung in die Statistik
",Modulplaner_WING!$S$15="Einführung in die Volkswirtschaftslehre
",Modulplaner_WING!$S$15="Grundlagen der Informatik
"),10,9)))))))</f>
        <v>0</v>
      </c>
    </row>
    <row r="211" spans="1:2" x14ac:dyDescent="0.3">
      <c r="A211" t="str">
        <f>IF(ISBLANK(Modulplaner_WING!S16),"",Modulplaner_WING!S16)</f>
        <v/>
      </c>
      <c r="B211" s="25">
        <f>IF(ISBLANK(Modulplaner_WING!$S$16),0,MIN(Modulplaner_WING!$T$16,IF(OR(Modulplaner_WING!$S$16="Elektrotechnik
",Modulplaner_WING!$S$16="Technische Mechanik
",Modulplaner_WING!$S$16="Weiterführende ingenieurwissenschaftliche Grundlagen
",Modulplaner_WING!$S$16="Werkstoffkunde
"),3,IF(Modulplaner_WING!$S$16="Einführung in die Programmierung
",5,IF(OR(Modulplaner_WING!$S$16="Grundlagen BWL I
",Modulplaner_WING!$S$16="Mathematik I
",Modulplaner_WING!$S$16="Mathematik II
",Modulplaner_WING!$S$16="Mathematik III
"),7,IF(Modulplaner_WING!$S$16="Grundlagen BWL II
",8,IF(OR(Modulplaner_WING!$S$16="Einführung in die Statistik
",Modulplaner_WING!$S$16="Einführung in die Volkswirtschaftslehre
",Modulplaner_WING!$S$16="Grundlagen der Informatik
"),10,9)))))))</f>
        <v>0</v>
      </c>
    </row>
    <row r="212" spans="1:2" x14ac:dyDescent="0.3">
      <c r="A212" t="str">
        <f>IF(ISBLANK(Modulplaner_WING!S17),"",Modulplaner_WING!S17)</f>
        <v/>
      </c>
      <c r="B212" s="25">
        <f>IF(ISBLANK(Modulplaner_WING!$S$17),0,MIN(Modulplaner_WING!$T$17,IF(OR(Modulplaner_WING!$S$17="Elektrotechnik
",Modulplaner_WING!$S$17="Technische Mechanik
",Modulplaner_WING!$S$17="Weiterführende ingenieurwissenschaftliche Grundlagen
",Modulplaner_WING!$S$17="Werkstoffkunde
"),3,IF(Modulplaner_WING!$S$17="Einführung in die Programmierung
",5,IF(OR(Modulplaner_WING!$S$17="Grundlagen BWL I
",Modulplaner_WING!$S$17="Mathematik I
",Modulplaner_WING!$S$17="Mathematik II
",Modulplaner_WING!$S$17="Mathematik III
"),7,IF(Modulplaner_WING!$S$17="Grundlagen BWL II
",8,IF(OR(Modulplaner_WING!$S$17="Einführung in die Statistik
",Modulplaner_WING!$S$17="Einführung in die Volkswirtschaftslehre
",Modulplaner_WING!$S$17="Grundlagen der Informatik
"),10,9)))))))</f>
        <v>0</v>
      </c>
    </row>
    <row r="213" spans="1:2" x14ac:dyDescent="0.3">
      <c r="A213" t="str">
        <f>IF(ISBLANK(Modulplaner_WING!S18),"",Modulplaner_WING!S18)</f>
        <v/>
      </c>
      <c r="B213" s="25">
        <f>IF(ISBLANK(Modulplaner_WING!$S$18),0,3)</f>
        <v>0</v>
      </c>
    </row>
    <row r="214" spans="1:2" x14ac:dyDescent="0.3">
      <c r="A214" t="str">
        <f>IF(ISBLANK(Modulplaner_WING!S19),"",Modulplaner_WING!S19)</f>
        <v/>
      </c>
      <c r="B214" s="25">
        <f>IF(ISBLANK(Modulplaner_WING!$S$19),0,10)</f>
        <v>0</v>
      </c>
    </row>
    <row r="215" spans="1:2" x14ac:dyDescent="0.3">
      <c r="A215" t="str">
        <f>IF(ISBLANK(Modulplaner_WING!S20),"",Modulplaner_WING!S20)</f>
        <v/>
      </c>
      <c r="B215" s="25">
        <f>IF(ISBLANK(Modulplaner_WING!$S$20),0,12)</f>
        <v>0</v>
      </c>
    </row>
  </sheetData>
  <sheetProtection algorithmName="SHA-512" hashValue="oogpaZB034CdFvOul8D6OQcIpJa4yhHJcpz+ROkOkrhvk1KJi89i0Z+3dCTXfiT70/TgeJdocJM9NZLK2C01Qw==" saltValue="x1KMDy5nbny5YQqTreKvQw==" spinCount="100000" sheet="1" objects="1" scenarios="1"/>
  <dataConsolidate link="1">
    <dataRefs count="2">
      <dataRef ref="A107:B179" sheet="Datenbank_WING"/>
      <dataRef ref="A108:B179" sheet="Datenbank_WING"/>
    </dataRefs>
  </dataConsolidate>
  <phoneticPr fontId="9" type="noConversion"/>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9"/>
  <sheetViews>
    <sheetView topLeftCell="B1" zoomScale="55" zoomScaleNormal="55" workbookViewId="0">
      <selection activeCell="E86" sqref="E86"/>
    </sheetView>
  </sheetViews>
  <sheetFormatPr baseColWidth="10" defaultRowHeight="14.4" x14ac:dyDescent="0.3"/>
  <cols>
    <col min="1" max="1" width="51.44140625" bestFit="1" customWidth="1"/>
    <col min="5" max="5" width="23.6640625" bestFit="1" customWidth="1"/>
    <col min="7" max="7" width="52.44140625" customWidth="1"/>
    <col min="8" max="8" width="25.44140625" bestFit="1" customWidth="1"/>
    <col min="12" max="12" width="13.44140625" bestFit="1" customWidth="1"/>
    <col min="13" max="13" width="53.44140625" bestFit="1" customWidth="1"/>
  </cols>
  <sheetData>
    <row r="1" spans="1:18" ht="28.8" x14ac:dyDescent="0.3">
      <c r="A1" t="str">
        <f>Datenbank_WING!A107</f>
        <v>Belegte Module</v>
      </c>
      <c r="B1" t="str">
        <f>Datenbank_WING!B107</f>
        <v>ECTS</v>
      </c>
      <c r="E1" s="53" t="s">
        <v>125</v>
      </c>
      <c r="F1">
        <v>1</v>
      </c>
      <c r="G1" t="str">
        <f>IF(ROW(A1)&gt;MAX(F:F),"",INDEX(A:A,MATCH(ROW(A1),F:F,0)))</f>
        <v>Belegte Module</v>
      </c>
      <c r="H1" t="s">
        <v>124</v>
      </c>
      <c r="I1" t="s">
        <v>123</v>
      </c>
      <c r="L1" s="53" t="s">
        <v>126</v>
      </c>
      <c r="M1" s="55" t="s">
        <v>127</v>
      </c>
      <c r="N1" t="s">
        <v>122</v>
      </c>
    </row>
    <row r="2" spans="1:18" x14ac:dyDescent="0.3">
      <c r="A2" t="str">
        <f>Datenbank_WING!A108</f>
        <v/>
      </c>
      <c r="B2">
        <f>Datenbank_WING!B108</f>
        <v>0</v>
      </c>
      <c r="D2">
        <f ca="1">SUMIF(A2:A75,A2,B2:B7)</f>
        <v>0</v>
      </c>
      <c r="F2">
        <f>(COUNTIF($A$1:A2,A2)=1)+MAX(F$1:F1)</f>
        <v>2</v>
      </c>
      <c r="G2" t="str">
        <f>IF(ROW(A2)&gt;MAX(F:F),"",INDEX(A:A,MATCH(ROW(A2),F:F,0)))</f>
        <v/>
      </c>
      <c r="H2">
        <f>SUMIF(A2:$A$109,G2,B2:$B$109)</f>
        <v>0</v>
      </c>
      <c r="M2" s="54" t="e">
        <f t="array" ref="M2">IF(ROW(G1)&gt; COUNTA($G$2:$G$109), "",INDEX($G:$G, SMALL(IF(G$2:G$109&lt;&gt;"",
ROW($2:$109)), ROW(A1))))</f>
        <v>#NUM!</v>
      </c>
      <c r="N2" s="56">
        <f>SUMIF(G2:G109,M2,H2:H109)</f>
        <v>0</v>
      </c>
      <c r="O2" s="56"/>
      <c r="P2" s="56"/>
      <c r="R2" t="e">
        <f>IF(M2="","",duplikate_WING!N2&amp;"/"&amp;IF(OR(M2="Elektrotechnik
",M2="Technische Mechanik
",M2="Weiterführende ingenieurwissenschaftliche Grundlagen
",M2="Werkstoffkunde
"),3,IF(M2="Einführung in die Programmierung
",5,IF(OR(M2="Grundlagen BWL I
",QM2="Mathematik I
",M2="Mathematik II
",M2="Mathematik III
"),7,IF(M2="Grundlagen BWL II
",8,IF(OR(M2="Einführung in die Statistik
",M2="Einführung in die Volkswirtschaftslehre
",M2="Grundlagen der Informatik
"),10,IF(M2="Seminarmodul
",3,IF(M2="Berufspraktikum
",10,IF(M2="Bachelorarbeit
",12,9)))))))))</f>
        <v>#NUM!</v>
      </c>
    </row>
    <row r="3" spans="1:18" x14ac:dyDescent="0.3">
      <c r="A3" t="str">
        <f>Datenbank_WING!A109</f>
        <v/>
      </c>
      <c r="B3">
        <f>Datenbank_WING!B109</f>
        <v>0</v>
      </c>
      <c r="D3">
        <f>SUMIF(A3:A76,A3,B3:B76)</f>
        <v>0</v>
      </c>
      <c r="F3">
        <f>(COUNTIF($A$1:A3,A3)=1)+MAX(F$1:F2)</f>
        <v>2</v>
      </c>
      <c r="G3" t="str">
        <f t="shared" ref="G3:G66" si="0">IF(ROW(A3)&gt;MAX(F:F),"",INDEX(A:A,MATCH(ROW(A3),F:F,0)))</f>
        <v/>
      </c>
      <c r="H3">
        <f>SUMIF(A3:$A$109,G3,B3:$B$109)</f>
        <v>0</v>
      </c>
      <c r="M3" s="54" t="e">
        <f t="array" ref="M3">IF(ROW(G2)&gt; COUNTA($G$2:$G$109), "",INDEX($G:$G, SMALL(IF(G$2:G$109&lt;&gt;"",
ROW($2:$109)), ROW(A2))))</f>
        <v>#NUM!</v>
      </c>
      <c r="N3" s="56">
        <f t="shared" ref="N3:N66" si="1">SUMIF(G3:G110,M3,H3:H110)</f>
        <v>0</v>
      </c>
    </row>
    <row r="4" spans="1:18" x14ac:dyDescent="0.3">
      <c r="A4" t="str">
        <f>Datenbank_WING!A110</f>
        <v/>
      </c>
      <c r="B4">
        <f>Datenbank_WING!B110</f>
        <v>0</v>
      </c>
      <c r="D4">
        <f>SUMIF(A4:A77,A4,B4:B77)</f>
        <v>0</v>
      </c>
      <c r="F4">
        <f>(COUNTIF($A$1:A4,A4)=1)+MAX(F$1:F3)</f>
        <v>2</v>
      </c>
      <c r="G4" t="str">
        <f t="shared" si="0"/>
        <v/>
      </c>
      <c r="H4">
        <f>SUMIF(A4:$A$109,G4,B4:$B$109)</f>
        <v>0</v>
      </c>
      <c r="M4" s="54" t="e">
        <f t="array" ref="M4">IF(ROW(G3)&gt; COUNTA($G$2:$G$109), "",INDEX($G:$G, SMALL(IF(G$2:G$109&lt;&gt;"",
ROW($2:$109)), ROW(A3))))</f>
        <v>#NUM!</v>
      </c>
      <c r="N4" s="56">
        <f t="shared" si="1"/>
        <v>0</v>
      </c>
    </row>
    <row r="5" spans="1:18" x14ac:dyDescent="0.3">
      <c r="A5" t="str">
        <f>Datenbank_WING!A111</f>
        <v/>
      </c>
      <c r="B5">
        <f>Datenbank_WING!B111</f>
        <v>0</v>
      </c>
      <c r="D5">
        <f>SUMIF(A5:A78,A5,B5:B78)</f>
        <v>0</v>
      </c>
      <c r="F5">
        <f>(COUNTIF($A$1:A5,A5)=1)+MAX(F$1:F4)</f>
        <v>2</v>
      </c>
      <c r="G5" t="str">
        <f t="shared" si="0"/>
        <v/>
      </c>
      <c r="H5">
        <f>SUMIF(A5:$A$109,G5,B5:$B$109)</f>
        <v>0</v>
      </c>
      <c r="M5" s="54" t="e">
        <f t="array" ref="M5">IF(ROW(G4)&gt; COUNTA($G$2:$G$109), "",INDEX($G:$G, SMALL(IF(G$2:G$109&lt;&gt;"",
ROW($2:$109)), ROW(A4))))</f>
        <v>#NUM!</v>
      </c>
      <c r="N5" s="56">
        <f t="shared" si="1"/>
        <v>0</v>
      </c>
    </row>
    <row r="6" spans="1:18" x14ac:dyDescent="0.3">
      <c r="A6" t="str">
        <f>Datenbank_WING!A112</f>
        <v/>
      </c>
      <c r="B6">
        <f>Datenbank_WING!B112</f>
        <v>0</v>
      </c>
      <c r="D6">
        <f>SUMIF(A6:A79,A6,B6:B79)</f>
        <v>0</v>
      </c>
      <c r="F6">
        <f>(COUNTIF($A$1:A6,A6)=1)+MAX(F$1:F5)</f>
        <v>2</v>
      </c>
      <c r="G6" t="str">
        <f t="shared" si="0"/>
        <v/>
      </c>
      <c r="H6">
        <f>SUMIF(A6:$A$109,G6,B6:$B$109)</f>
        <v>0</v>
      </c>
      <c r="M6" s="54" t="e">
        <f t="array" ref="M6">IF(ROW(G5)&gt; COUNTA($G$2:$G$109), "",INDEX($G:$G, SMALL(IF(G$2:G$109&lt;&gt;"",
ROW($2:$109)), ROW(A5))))</f>
        <v>#NUM!</v>
      </c>
      <c r="N6" s="56">
        <f t="shared" si="1"/>
        <v>0</v>
      </c>
    </row>
    <row r="7" spans="1:18" x14ac:dyDescent="0.3">
      <c r="A7" t="str">
        <f>Datenbank_WING!A113</f>
        <v/>
      </c>
      <c r="B7">
        <f>Datenbank_WING!B113</f>
        <v>0</v>
      </c>
      <c r="D7">
        <f>SUMIF(A7:A80,A7,B7:B80)</f>
        <v>0</v>
      </c>
      <c r="F7">
        <f>(COUNTIF($A$1:A7,A7)=1)+MAX(F$1:F6)</f>
        <v>2</v>
      </c>
      <c r="G7" t="str">
        <f t="shared" si="0"/>
        <v/>
      </c>
      <c r="H7">
        <f>SUMIF(A7:$A$109,G7,B7:$B$109)</f>
        <v>0</v>
      </c>
      <c r="M7" s="54" t="e">
        <f t="array" ref="M7">IF(ROW(G6)&gt; COUNTA($G$2:$G$109), "",INDEX($G:$G, SMALL(IF(G$2:G$109&lt;&gt;"",
ROW($2:$109)), ROW(A6))))</f>
        <v>#NUM!</v>
      </c>
      <c r="N7" s="56">
        <f t="shared" si="1"/>
        <v>0</v>
      </c>
    </row>
    <row r="8" spans="1:18" x14ac:dyDescent="0.3">
      <c r="A8" t="str">
        <f>Datenbank_WING!A114</f>
        <v/>
      </c>
      <c r="B8">
        <f>Datenbank_WING!B114</f>
        <v>0</v>
      </c>
      <c r="F8">
        <f>(COUNTIF($A$1:A8,A8)=1)+MAX(F$1:F7)</f>
        <v>2</v>
      </c>
      <c r="G8" t="str">
        <f t="shared" si="0"/>
        <v/>
      </c>
      <c r="H8">
        <f>SUMIF(A8:$A$109,G8,B8:$B$109)</f>
        <v>0</v>
      </c>
      <c r="M8" s="54" t="e">
        <f t="array" ref="M8">IF(ROW(G7)&gt; COUNTA($G$2:$G$109), "",INDEX($G:$G, SMALL(IF(G$2:G$109&lt;&gt;"",
ROW($2:$109)), ROW(A7))))</f>
        <v>#NUM!</v>
      </c>
      <c r="N8" s="56">
        <f t="shared" si="1"/>
        <v>0</v>
      </c>
    </row>
    <row r="9" spans="1:18" x14ac:dyDescent="0.3">
      <c r="A9" t="str">
        <f>Datenbank_WING!A115</f>
        <v/>
      </c>
      <c r="B9">
        <f>Datenbank_WING!B115</f>
        <v>0</v>
      </c>
      <c r="F9">
        <f>(COUNTIF($A$1:A9,A9)=1)+MAX(F$1:F8)</f>
        <v>2</v>
      </c>
      <c r="G9" t="str">
        <f t="shared" si="0"/>
        <v/>
      </c>
      <c r="H9">
        <f>SUMIF(A9:$A$109,G9,B9:$B$109)</f>
        <v>0</v>
      </c>
      <c r="M9" s="54" t="e">
        <f t="array" ref="M9">IF(ROW(G8)&gt; COUNTA($G$2:$G$109), "",INDEX($G:$G, SMALL(IF(G$2:G$109&lt;&gt;"",
ROW($2:$109)), ROW(A8))))</f>
        <v>#NUM!</v>
      </c>
      <c r="N9" s="56">
        <f t="shared" si="1"/>
        <v>0</v>
      </c>
    </row>
    <row r="10" spans="1:18" x14ac:dyDescent="0.3">
      <c r="A10" t="str">
        <f>Datenbank_WING!A116</f>
        <v/>
      </c>
      <c r="B10">
        <f>Datenbank_WING!B116</f>
        <v>0</v>
      </c>
      <c r="F10">
        <f>(COUNTIF($A$1:A10,A10)=1)+MAX(F$1:F9)</f>
        <v>2</v>
      </c>
      <c r="G10" t="str">
        <f t="shared" si="0"/>
        <v/>
      </c>
      <c r="H10">
        <f>SUMIF(A10:$A$109,G10,B10:$B$109)</f>
        <v>0</v>
      </c>
      <c r="M10" s="54" t="e">
        <f t="array" ref="M10">IF(ROW(G9)&gt; COUNTA($G$2:$G$109), "",INDEX($G:$G, SMALL(IF(G$2:G$109&lt;&gt;"",
ROW($2:$109)), ROW(A9))))</f>
        <v>#NUM!</v>
      </c>
      <c r="N10" s="56">
        <f t="shared" si="1"/>
        <v>0</v>
      </c>
    </row>
    <row r="11" spans="1:18" x14ac:dyDescent="0.3">
      <c r="A11" t="str">
        <f>Datenbank_WING!A117</f>
        <v/>
      </c>
      <c r="B11">
        <f>Datenbank_WING!B117</f>
        <v>0</v>
      </c>
      <c r="D11">
        <f t="shared" ref="D11:D69" si="2">SUMIF(A11:A81,A11,B11:B81)</f>
        <v>0</v>
      </c>
      <c r="F11">
        <f>(COUNTIF($A$1:A11,A11)=1)+MAX(F$1:F10)</f>
        <v>2</v>
      </c>
      <c r="G11" t="str">
        <f t="shared" si="0"/>
        <v/>
      </c>
      <c r="H11">
        <f>SUMIF(A11:$A$109,G11,B11:$B$109)</f>
        <v>0</v>
      </c>
      <c r="M11" s="54" t="e">
        <f t="array" ref="M11">IF(ROW(G10)&gt; COUNTA($G$2:$G$109), "",INDEX($G:$G, SMALL(IF(G$2:G$109&lt;&gt;"",
ROW($2:$109)), ROW(A10))))</f>
        <v>#NUM!</v>
      </c>
      <c r="N11" s="56">
        <f t="shared" si="1"/>
        <v>0</v>
      </c>
    </row>
    <row r="12" spans="1:18" x14ac:dyDescent="0.3">
      <c r="A12" t="str">
        <f>Datenbank_WING!A118</f>
        <v/>
      </c>
      <c r="B12">
        <f>Datenbank_WING!B118</f>
        <v>0</v>
      </c>
      <c r="D12">
        <f t="shared" si="2"/>
        <v>0</v>
      </c>
      <c r="F12">
        <f>(COUNTIF($A$1:A12,A12)=1)+MAX(F$1:F11)</f>
        <v>2</v>
      </c>
      <c r="G12" t="str">
        <f t="shared" si="0"/>
        <v/>
      </c>
      <c r="H12">
        <f>SUMIF(A12:$A$109,G12,B12:$B$109)</f>
        <v>0</v>
      </c>
      <c r="M12" s="54" t="e">
        <f t="array" ref="M12">IF(ROW(G11)&gt; COUNTA($G$2:$G$109), "",INDEX($G:$G, SMALL(IF(G$2:G$109&lt;&gt;"",
ROW($2:$109)), ROW(A11))))</f>
        <v>#NUM!</v>
      </c>
      <c r="N12" s="56">
        <f t="shared" si="1"/>
        <v>0</v>
      </c>
    </row>
    <row r="13" spans="1:18" x14ac:dyDescent="0.3">
      <c r="A13" t="str">
        <f>Datenbank_WING!A119</f>
        <v/>
      </c>
      <c r="B13">
        <f>Datenbank_WING!B119</f>
        <v>0</v>
      </c>
      <c r="D13">
        <f t="shared" si="2"/>
        <v>0</v>
      </c>
      <c r="F13">
        <f>(COUNTIF($A$1:A13,A13)=1)+MAX(F$1:F12)</f>
        <v>2</v>
      </c>
      <c r="G13" t="str">
        <f t="shared" si="0"/>
        <v/>
      </c>
      <c r="H13">
        <f>SUMIF(A13:$A$109,G13,B13:$B$109)</f>
        <v>0</v>
      </c>
      <c r="M13" s="54" t="e">
        <f t="array" ref="M13">IF(ROW(G12)&gt; COUNTA($G$2:$G$109), "",INDEX($G:$G, SMALL(IF(G$2:G$109&lt;&gt;"",
ROW($2:$109)), ROW(A12))))</f>
        <v>#NUM!</v>
      </c>
      <c r="N13" s="56">
        <f t="shared" si="1"/>
        <v>0</v>
      </c>
    </row>
    <row r="14" spans="1:18" x14ac:dyDescent="0.3">
      <c r="A14" t="str">
        <f>Datenbank_WING!A120</f>
        <v/>
      </c>
      <c r="B14">
        <f>Datenbank_WING!B120</f>
        <v>0</v>
      </c>
      <c r="D14">
        <f t="shared" si="2"/>
        <v>0</v>
      </c>
      <c r="F14">
        <f>(COUNTIF($A$1:A14,A14)=1)+MAX(F$1:F13)</f>
        <v>2</v>
      </c>
      <c r="G14" t="str">
        <f t="shared" si="0"/>
        <v/>
      </c>
      <c r="H14">
        <f>SUMIF(A14:$A$109,G14,B14:$B$109)</f>
        <v>0</v>
      </c>
      <c r="M14" s="54" t="e">
        <f t="array" ref="M14">IF(ROW(G13)&gt; COUNTA($G$2:$G$109), "",INDEX($G:$G, SMALL(IF(G$2:G$109&lt;&gt;"",
ROW($2:$109)), ROW(A13))))</f>
        <v>#NUM!</v>
      </c>
      <c r="N14" s="56">
        <f t="shared" si="1"/>
        <v>0</v>
      </c>
    </row>
    <row r="15" spans="1:18" x14ac:dyDescent="0.3">
      <c r="A15" t="str">
        <f>Datenbank_WING!A121</f>
        <v/>
      </c>
      <c r="B15">
        <f>Datenbank_WING!B121</f>
        <v>0</v>
      </c>
      <c r="D15">
        <f t="shared" si="2"/>
        <v>0</v>
      </c>
      <c r="F15">
        <f>(COUNTIF($A$1:A15,A15)=1)+MAX(F$1:F14)</f>
        <v>2</v>
      </c>
      <c r="G15" t="str">
        <f t="shared" si="0"/>
        <v/>
      </c>
      <c r="H15">
        <f>SUMIF(A15:$A$109,G15,B15:$B$109)</f>
        <v>0</v>
      </c>
      <c r="M15" s="54" t="e">
        <f t="array" ref="M15">IF(ROW(G14)&gt; COUNTA($G$2:$G$109), "",INDEX($G:$G, SMALL(IF(G$2:G$109&lt;&gt;"",
ROW($2:$109)), ROW(A14))))</f>
        <v>#NUM!</v>
      </c>
      <c r="N15" s="56">
        <f t="shared" si="1"/>
        <v>0</v>
      </c>
    </row>
    <row r="16" spans="1:18" x14ac:dyDescent="0.3">
      <c r="A16" t="str">
        <f>Datenbank_WING!A122</f>
        <v/>
      </c>
      <c r="B16">
        <f>Datenbank_WING!B122</f>
        <v>0</v>
      </c>
      <c r="D16">
        <f t="shared" si="2"/>
        <v>0</v>
      </c>
      <c r="F16">
        <f>(COUNTIF($A$1:A16,A16)=1)+MAX(F$1:F15)</f>
        <v>2</v>
      </c>
      <c r="G16" t="str">
        <f t="shared" si="0"/>
        <v/>
      </c>
      <c r="H16">
        <f>SUMIF(A16:$A$109,G16,B16:$B$109)</f>
        <v>0</v>
      </c>
      <c r="M16" s="54" t="e">
        <f t="array" ref="M16">IF(ROW(G15)&gt; COUNTA($G$2:$G$109), "",INDEX($G:$G, SMALL(IF(G$2:G$109&lt;&gt;"",
ROW($2:$109)), ROW(A15))))</f>
        <v>#NUM!</v>
      </c>
      <c r="N16" s="56">
        <f t="shared" si="1"/>
        <v>0</v>
      </c>
    </row>
    <row r="17" spans="1:14" x14ac:dyDescent="0.3">
      <c r="A17" t="str">
        <f>Datenbank_WING!A123</f>
        <v/>
      </c>
      <c r="B17">
        <f>Datenbank_WING!B123</f>
        <v>0</v>
      </c>
      <c r="D17">
        <f t="shared" si="2"/>
        <v>0</v>
      </c>
      <c r="F17">
        <f>(COUNTIF($A$1:A17,A17)=1)+MAX(F$1:F16)</f>
        <v>2</v>
      </c>
      <c r="G17" t="str">
        <f t="shared" si="0"/>
        <v/>
      </c>
      <c r="H17">
        <f>SUMIF(A17:$A$109,G17,B17:$B$109)</f>
        <v>0</v>
      </c>
      <c r="M17" s="54" t="e">
        <f t="array" ref="M17">IF(ROW(G16)&gt; COUNTA($G$2:$G$109), "",INDEX($G:$G, SMALL(IF(G$2:G$109&lt;&gt;"",
ROW($2:$109)), ROW(A16))))</f>
        <v>#NUM!</v>
      </c>
      <c r="N17" s="56">
        <f t="shared" si="1"/>
        <v>0</v>
      </c>
    </row>
    <row r="18" spans="1:14" x14ac:dyDescent="0.3">
      <c r="A18" t="str">
        <f>Datenbank_WING!A124</f>
        <v/>
      </c>
      <c r="B18">
        <f>Datenbank_WING!B124</f>
        <v>0</v>
      </c>
      <c r="D18">
        <f t="shared" si="2"/>
        <v>0</v>
      </c>
      <c r="F18">
        <f>(COUNTIF($A$1:A18,A18)=1)+MAX(F$1:F17)</f>
        <v>2</v>
      </c>
      <c r="G18" t="str">
        <f t="shared" si="0"/>
        <v/>
      </c>
      <c r="H18">
        <f>SUMIF(A18:$A$109,G18,B18:$B$109)</f>
        <v>0</v>
      </c>
      <c r="M18" s="54" t="e">
        <f t="array" ref="M18">IF(ROW(G17)&gt; COUNTA($G$2:$G$109), "",INDEX($G:$G, SMALL(IF(G$2:G$109&lt;&gt;"",
ROW($2:$109)), ROW(A17))))</f>
        <v>#NUM!</v>
      </c>
      <c r="N18" s="56">
        <f t="shared" si="1"/>
        <v>0</v>
      </c>
    </row>
    <row r="19" spans="1:14" x14ac:dyDescent="0.3">
      <c r="A19" t="str">
        <f>Datenbank_WING!A125</f>
        <v/>
      </c>
      <c r="B19">
        <f>Datenbank_WING!B125</f>
        <v>0</v>
      </c>
      <c r="D19">
        <f t="shared" si="2"/>
        <v>0</v>
      </c>
      <c r="F19">
        <f>(COUNTIF($A$1:A19,A19)=1)+MAX(F$1:F18)</f>
        <v>2</v>
      </c>
      <c r="G19" t="str">
        <f t="shared" si="0"/>
        <v/>
      </c>
      <c r="H19">
        <f>SUMIF(A19:$A$109,G19,B19:$B$109)</f>
        <v>0</v>
      </c>
      <c r="M19" s="54" t="e">
        <f t="array" ref="M19">IF(ROW(G18)&gt; COUNTA($G$2:$G$109), "",INDEX($G:$G, SMALL(IF(G$2:G$109&lt;&gt;"",
ROW($2:$109)), ROW(A18))))</f>
        <v>#NUM!</v>
      </c>
      <c r="N19" s="56">
        <f t="shared" si="1"/>
        <v>0</v>
      </c>
    </row>
    <row r="20" spans="1:14" x14ac:dyDescent="0.3">
      <c r="A20" t="str">
        <f>Datenbank_WING!A126</f>
        <v/>
      </c>
      <c r="B20">
        <f>Datenbank_WING!B126</f>
        <v>0</v>
      </c>
      <c r="D20">
        <f t="shared" si="2"/>
        <v>0</v>
      </c>
      <c r="F20">
        <f>(COUNTIF($A$1:A20,A20)=1)+MAX(F$1:F19)</f>
        <v>2</v>
      </c>
      <c r="G20" t="str">
        <f t="shared" si="0"/>
        <v/>
      </c>
      <c r="H20">
        <f>SUMIF(A20:$A$109,G20,B20:$B$109)</f>
        <v>0</v>
      </c>
      <c r="M20" s="54" t="e">
        <f t="array" ref="M20">IF(ROW(G19)&gt; COUNTA($G$2:$G$109), "",INDEX($G:$G, SMALL(IF(G$2:G$109&lt;&gt;"",
ROW($2:$109)), ROW(A19))))</f>
        <v>#NUM!</v>
      </c>
      <c r="N20" s="56">
        <f t="shared" si="1"/>
        <v>0</v>
      </c>
    </row>
    <row r="21" spans="1:14" x14ac:dyDescent="0.3">
      <c r="A21" t="str">
        <f>Datenbank_WING!A127</f>
        <v/>
      </c>
      <c r="B21">
        <f>Datenbank_WING!B127</f>
        <v>0</v>
      </c>
      <c r="D21">
        <f t="shared" si="2"/>
        <v>0</v>
      </c>
      <c r="F21">
        <f>(COUNTIF($A$1:A21,A21)=1)+MAX(F$1:F20)</f>
        <v>2</v>
      </c>
      <c r="G21" t="str">
        <f t="shared" si="0"/>
        <v/>
      </c>
      <c r="H21">
        <f>SUMIF(A21:$A$109,G21,B21:$B$109)</f>
        <v>0</v>
      </c>
      <c r="M21" s="54" t="e">
        <f t="array" ref="M21">IF(ROW(G20)&gt; COUNTA($G$2:$G$109), "",INDEX($G:$G, SMALL(IF(G$2:G$109&lt;&gt;"",
ROW($2:$109)), ROW(A20))))</f>
        <v>#NUM!</v>
      </c>
      <c r="N21" s="56">
        <f t="shared" si="1"/>
        <v>0</v>
      </c>
    </row>
    <row r="22" spans="1:14" x14ac:dyDescent="0.3">
      <c r="A22" t="str">
        <f>Datenbank_WING!A128</f>
        <v/>
      </c>
      <c r="B22">
        <f>Datenbank_WING!B128</f>
        <v>0</v>
      </c>
      <c r="D22">
        <f t="shared" si="2"/>
        <v>0</v>
      </c>
      <c r="F22">
        <f>(COUNTIF($A$1:A22,A22)=1)+MAX(F$1:F21)</f>
        <v>2</v>
      </c>
      <c r="G22" t="str">
        <f t="shared" si="0"/>
        <v/>
      </c>
      <c r="H22">
        <f>SUMIF(A22:$A$109,G22,B22:$B$109)</f>
        <v>0</v>
      </c>
      <c r="M22" s="54" t="e">
        <f t="array" ref="M22">IF(ROW(G21)&gt; COUNTA($G$2:$G$109), "",INDEX($G:$G, SMALL(IF(G$2:G$109&lt;&gt;"",
ROW($2:$109)), ROW(A21))))</f>
        <v>#NUM!</v>
      </c>
      <c r="N22" s="56">
        <f t="shared" si="1"/>
        <v>0</v>
      </c>
    </row>
    <row r="23" spans="1:14" x14ac:dyDescent="0.3">
      <c r="A23" t="str">
        <f>Datenbank_WING!A129</f>
        <v/>
      </c>
      <c r="B23">
        <f>Datenbank_WING!B129</f>
        <v>0</v>
      </c>
      <c r="D23">
        <f t="shared" si="2"/>
        <v>0</v>
      </c>
      <c r="F23">
        <f>(COUNTIF($A$1:A23,A23)=1)+MAX(F$1:F22)</f>
        <v>2</v>
      </c>
      <c r="G23" t="str">
        <f t="shared" si="0"/>
        <v/>
      </c>
      <c r="H23">
        <f>SUMIF(A23:$A$109,G23,B23:$B$109)</f>
        <v>0</v>
      </c>
      <c r="M23" s="54" t="e">
        <f t="array" ref="M23">IF(ROW(G22)&gt; COUNTA($G$2:$G$109), "",INDEX($G:$G, SMALL(IF(G$2:G$109&lt;&gt;"",
ROW($2:$109)), ROW(A22))))</f>
        <v>#NUM!</v>
      </c>
      <c r="N23" s="56">
        <f t="shared" si="1"/>
        <v>0</v>
      </c>
    </row>
    <row r="24" spans="1:14" x14ac:dyDescent="0.3">
      <c r="A24" t="str">
        <f>Datenbank_WING!A130</f>
        <v/>
      </c>
      <c r="B24">
        <f>Datenbank_WING!B130</f>
        <v>0</v>
      </c>
      <c r="D24">
        <f t="shared" si="2"/>
        <v>0</v>
      </c>
      <c r="F24">
        <f>(COUNTIF($A$1:A24,A24)=1)+MAX(F$1:F23)</f>
        <v>2</v>
      </c>
      <c r="G24" t="str">
        <f t="shared" si="0"/>
        <v/>
      </c>
      <c r="H24">
        <f>SUMIF(A24:$A$109,G24,B24:$B$109)</f>
        <v>0</v>
      </c>
      <c r="M24" s="54" t="e">
        <f t="array" ref="M24">IF(ROW(G23)&gt; COUNTA($G$2:$G$109), "",INDEX($G:$G, SMALL(IF(G$2:G$109&lt;&gt;"",
ROW($2:$109)), ROW(A23))))</f>
        <v>#NUM!</v>
      </c>
      <c r="N24" s="56">
        <f t="shared" si="1"/>
        <v>0</v>
      </c>
    </row>
    <row r="25" spans="1:14" x14ac:dyDescent="0.3">
      <c r="A25" t="str">
        <f>Datenbank_WING!A131</f>
        <v/>
      </c>
      <c r="B25">
        <f>Datenbank_WING!B131</f>
        <v>0</v>
      </c>
      <c r="D25">
        <f t="shared" si="2"/>
        <v>0</v>
      </c>
      <c r="F25">
        <f>(COUNTIF($A$1:A25,A25)=1)+MAX(F$1:F24)</f>
        <v>2</v>
      </c>
      <c r="G25" t="str">
        <f t="shared" si="0"/>
        <v/>
      </c>
      <c r="H25">
        <f>SUMIF(A25:$A$109,G25,B25:$B$109)</f>
        <v>0</v>
      </c>
      <c r="M25" s="54" t="e">
        <f t="array" ref="M25">IF(ROW(G24)&gt; COUNTA($G$2:$G$109), "",INDEX($G:$G, SMALL(IF(G$2:G$109&lt;&gt;"",
ROW($2:$109)), ROW(A24))))</f>
        <v>#NUM!</v>
      </c>
      <c r="N25" s="56">
        <f t="shared" si="1"/>
        <v>0</v>
      </c>
    </row>
    <row r="26" spans="1:14" x14ac:dyDescent="0.3">
      <c r="A26" t="str">
        <f>Datenbank_WING!A132</f>
        <v/>
      </c>
      <c r="B26">
        <f>Datenbank_WING!B132</f>
        <v>0</v>
      </c>
      <c r="D26">
        <f t="shared" si="2"/>
        <v>0</v>
      </c>
      <c r="F26">
        <f>(COUNTIF($A$1:A26,A26)=1)+MAX(F$1:F25)</f>
        <v>2</v>
      </c>
      <c r="G26" t="str">
        <f t="shared" si="0"/>
        <v/>
      </c>
      <c r="H26">
        <f>SUMIF(A26:$A$109,G26,B26:$B$109)</f>
        <v>0</v>
      </c>
      <c r="M26" s="54" t="e">
        <f t="array" ref="M26">IF(ROW(G25)&gt; COUNTA($G$2:$G$109), "",INDEX($G:$G, SMALL(IF(G$2:G$109&lt;&gt;"",
ROW($2:$109)), ROW(A25))))</f>
        <v>#NUM!</v>
      </c>
      <c r="N26" s="56">
        <f t="shared" si="1"/>
        <v>0</v>
      </c>
    </row>
    <row r="27" spans="1:14" x14ac:dyDescent="0.3">
      <c r="A27" t="str">
        <f>Datenbank_WING!A133</f>
        <v/>
      </c>
      <c r="B27">
        <f>Datenbank_WING!B133</f>
        <v>0</v>
      </c>
      <c r="D27">
        <f t="shared" si="2"/>
        <v>0</v>
      </c>
      <c r="F27">
        <f>(COUNTIF($A$1:A27,A27)=1)+MAX(F$1:F26)</f>
        <v>2</v>
      </c>
      <c r="G27" t="str">
        <f t="shared" si="0"/>
        <v/>
      </c>
      <c r="H27">
        <f>SUMIF(A27:$A$109,G27,B27:$B$109)</f>
        <v>0</v>
      </c>
      <c r="M27" s="54" t="e">
        <f t="array" ref="M27">IF(ROW(G26)&gt; COUNTA($G$2:$G$109), "",INDEX($G:$G, SMALL(IF(G$2:G$109&lt;&gt;"",
ROW($2:$109)), ROW(A26))))</f>
        <v>#NUM!</v>
      </c>
      <c r="N27" s="56">
        <f t="shared" si="1"/>
        <v>0</v>
      </c>
    </row>
    <row r="28" spans="1:14" x14ac:dyDescent="0.3">
      <c r="A28" t="str">
        <f>Datenbank_WING!A134</f>
        <v/>
      </c>
      <c r="B28">
        <f>Datenbank_WING!B134</f>
        <v>0</v>
      </c>
      <c r="D28">
        <f t="shared" si="2"/>
        <v>0</v>
      </c>
      <c r="F28">
        <f>(COUNTIF($A$1:A28,A28)=1)+MAX(F$1:F27)</f>
        <v>2</v>
      </c>
      <c r="G28" t="str">
        <f t="shared" si="0"/>
        <v/>
      </c>
      <c r="H28">
        <f>SUMIF(A28:$A$109,G28,B28:$B$109)</f>
        <v>0</v>
      </c>
      <c r="M28" s="54" t="e">
        <f t="array" ref="M28">IF(ROW(G27)&gt; COUNTA($G$2:$G$109), "",INDEX($G:$G, SMALL(IF(G$2:G$109&lt;&gt;"",
ROW($2:$109)), ROW(A27))))</f>
        <v>#NUM!</v>
      </c>
      <c r="N28" s="56">
        <f t="shared" si="1"/>
        <v>0</v>
      </c>
    </row>
    <row r="29" spans="1:14" x14ac:dyDescent="0.3">
      <c r="A29" t="str">
        <f>Datenbank_WING!A135</f>
        <v/>
      </c>
      <c r="B29">
        <f>Datenbank_WING!B135</f>
        <v>0</v>
      </c>
      <c r="D29">
        <f t="shared" si="2"/>
        <v>0</v>
      </c>
      <c r="F29">
        <f>(COUNTIF($A$1:A29,A29)=1)+MAX(F$1:F28)</f>
        <v>2</v>
      </c>
      <c r="G29" t="str">
        <f t="shared" si="0"/>
        <v/>
      </c>
      <c r="H29">
        <f>SUMIF(A29:$A$109,G29,B29:$B$109)</f>
        <v>0</v>
      </c>
      <c r="M29" s="54" t="e">
        <f t="array" ref="M29">IF(ROW(G28)&gt; COUNTA($G$2:$G$109), "",INDEX($G:$G, SMALL(IF(G$2:G$109&lt;&gt;"",
ROW($2:$109)), ROW(A28))))</f>
        <v>#NUM!</v>
      </c>
      <c r="N29" s="56">
        <f t="shared" si="1"/>
        <v>0</v>
      </c>
    </row>
    <row r="30" spans="1:14" x14ac:dyDescent="0.3">
      <c r="A30" t="str">
        <f>Datenbank_WING!A136</f>
        <v/>
      </c>
      <c r="B30">
        <f>Datenbank_WING!B136</f>
        <v>0</v>
      </c>
      <c r="D30">
        <f t="shared" si="2"/>
        <v>0</v>
      </c>
      <c r="F30">
        <f>(COUNTIF($A$1:A30,A30)=1)+MAX(F$1:F29)</f>
        <v>2</v>
      </c>
      <c r="G30" t="str">
        <f t="shared" si="0"/>
        <v/>
      </c>
      <c r="H30">
        <f>SUMIF(A30:$A$109,G30,B30:$B$109)</f>
        <v>0</v>
      </c>
      <c r="M30" s="54" t="e">
        <f t="array" ref="M30">IF(ROW(G29)&gt; COUNTA($G$2:$G$109), "",INDEX($G:$G, SMALL(IF(G$2:G$109&lt;&gt;"",
ROW($2:$109)), ROW(A29))))</f>
        <v>#NUM!</v>
      </c>
      <c r="N30" s="56">
        <f t="shared" si="1"/>
        <v>0</v>
      </c>
    </row>
    <row r="31" spans="1:14" x14ac:dyDescent="0.3">
      <c r="A31" t="str">
        <f>Datenbank_WING!A137</f>
        <v/>
      </c>
      <c r="B31">
        <f>Datenbank_WING!B137</f>
        <v>0</v>
      </c>
      <c r="D31">
        <f t="shared" si="2"/>
        <v>0</v>
      </c>
      <c r="F31">
        <f>(COUNTIF($A$1:A31,A31)=1)+MAX(F$1:F30)</f>
        <v>2</v>
      </c>
      <c r="G31" t="str">
        <f t="shared" si="0"/>
        <v/>
      </c>
      <c r="H31">
        <f>SUMIF(A31:$A$109,G31,B31:$B$109)</f>
        <v>0</v>
      </c>
      <c r="M31" s="54" t="e">
        <f t="array" ref="M31">IF(ROW(G30)&gt; COUNTA($G$2:$G$109), "",INDEX($G:$G, SMALL(IF(G$2:G$109&lt;&gt;"",
ROW($2:$109)), ROW(A30))))</f>
        <v>#NUM!</v>
      </c>
      <c r="N31" s="56">
        <f t="shared" si="1"/>
        <v>0</v>
      </c>
    </row>
    <row r="32" spans="1:14" x14ac:dyDescent="0.3">
      <c r="A32" t="str">
        <f>Datenbank_WING!A138</f>
        <v/>
      </c>
      <c r="B32">
        <f>Datenbank_WING!B138</f>
        <v>0</v>
      </c>
      <c r="D32">
        <f t="shared" si="2"/>
        <v>0</v>
      </c>
      <c r="F32">
        <f>(COUNTIF($A$1:A32,A32)=1)+MAX(F$1:F31)</f>
        <v>2</v>
      </c>
      <c r="G32" t="str">
        <f t="shared" si="0"/>
        <v/>
      </c>
      <c r="H32">
        <f>SUMIF(A32:$A$109,G32,B32:$B$109)</f>
        <v>0</v>
      </c>
      <c r="M32" s="54" t="e">
        <f t="array" ref="M32">IF(ROW(G31)&gt; COUNTA($G$2:$G$109), "",INDEX($G:$G, SMALL(IF(G$2:G$109&lt;&gt;"",
ROW($2:$109)), ROW(A31))))</f>
        <v>#NUM!</v>
      </c>
      <c r="N32" s="56">
        <f t="shared" si="1"/>
        <v>0</v>
      </c>
    </row>
    <row r="33" spans="1:14" x14ac:dyDescent="0.3">
      <c r="A33" t="str">
        <f>Datenbank_WING!A139</f>
        <v/>
      </c>
      <c r="B33">
        <f>Datenbank_WING!B139</f>
        <v>0</v>
      </c>
      <c r="D33">
        <f t="shared" si="2"/>
        <v>0</v>
      </c>
      <c r="F33">
        <f>(COUNTIF($A$1:A33,A33)=1)+MAX(F$1:F32)</f>
        <v>2</v>
      </c>
      <c r="G33" t="str">
        <f t="shared" si="0"/>
        <v/>
      </c>
      <c r="H33">
        <f>SUMIF(A33:$A$109,G33,B33:$B$109)</f>
        <v>0</v>
      </c>
      <c r="M33" s="54" t="e">
        <f t="array" ref="M33">IF(ROW(G32)&gt; COUNTA($G$2:$G$109), "",INDEX($G:$G, SMALL(IF(G$2:G$109&lt;&gt;"",
ROW($2:$109)), ROW(A32))))</f>
        <v>#NUM!</v>
      </c>
      <c r="N33" s="56">
        <f t="shared" si="1"/>
        <v>0</v>
      </c>
    </row>
    <row r="34" spans="1:14" x14ac:dyDescent="0.3">
      <c r="A34" t="str">
        <f>Datenbank_WING!A140</f>
        <v/>
      </c>
      <c r="B34">
        <f>Datenbank_WING!B140</f>
        <v>0</v>
      </c>
      <c r="D34">
        <f t="shared" si="2"/>
        <v>0</v>
      </c>
      <c r="F34">
        <f>(COUNTIF($A$1:A34,A34)=1)+MAX(F$1:F33)</f>
        <v>2</v>
      </c>
      <c r="G34" t="str">
        <f t="shared" si="0"/>
        <v/>
      </c>
      <c r="H34">
        <f>SUMIF(A34:$A$109,G34,B34:$B$109)</f>
        <v>0</v>
      </c>
      <c r="M34" s="54" t="e">
        <f t="array" ref="M34">IF(ROW(G33)&gt; COUNTA($G$2:$G$109), "",INDEX($G:$G, SMALL(IF(G$2:G$109&lt;&gt;"",
ROW($2:$109)), ROW(A33))))</f>
        <v>#NUM!</v>
      </c>
      <c r="N34" s="56">
        <f t="shared" si="1"/>
        <v>0</v>
      </c>
    </row>
    <row r="35" spans="1:14" x14ac:dyDescent="0.3">
      <c r="A35" t="str">
        <f>Datenbank_WING!A141</f>
        <v/>
      </c>
      <c r="B35">
        <f>Datenbank_WING!B141</f>
        <v>0</v>
      </c>
      <c r="D35">
        <f t="shared" si="2"/>
        <v>0</v>
      </c>
      <c r="F35">
        <f>(COUNTIF($A$1:A35,A35)=1)+MAX(F$1:F34)</f>
        <v>2</v>
      </c>
      <c r="G35" t="str">
        <f t="shared" si="0"/>
        <v/>
      </c>
      <c r="H35">
        <f>SUMIF(A35:$A$109,G35,B35:$B$109)</f>
        <v>0</v>
      </c>
      <c r="M35" s="54" t="e">
        <f t="array" ref="M35">IF(ROW(G34)&gt; COUNTA($G$2:$G$109), "",INDEX($G:$G, SMALL(IF(G$2:G$109&lt;&gt;"",
ROW($2:$109)), ROW(A34))))</f>
        <v>#NUM!</v>
      </c>
      <c r="N35" s="56">
        <f t="shared" si="1"/>
        <v>0</v>
      </c>
    </row>
    <row r="36" spans="1:14" x14ac:dyDescent="0.3">
      <c r="A36" t="str">
        <f>Datenbank_WING!A142</f>
        <v/>
      </c>
      <c r="B36">
        <f>Datenbank_WING!B142</f>
        <v>0</v>
      </c>
      <c r="D36">
        <f t="shared" si="2"/>
        <v>0</v>
      </c>
      <c r="F36">
        <f>(COUNTIF($A$1:A36,A36)=1)+MAX(F$1:F35)</f>
        <v>2</v>
      </c>
      <c r="G36" t="str">
        <f t="shared" si="0"/>
        <v/>
      </c>
      <c r="H36">
        <f>SUMIF(A36:$A$109,G36,B36:$B$109)</f>
        <v>0</v>
      </c>
      <c r="M36" s="54" t="e">
        <f t="array" ref="M36">IF(ROW(G35)&gt; COUNTA($G$2:$G$109), "",INDEX($G:$G, SMALL(IF(G$2:G$109&lt;&gt;"",
ROW($2:$109)), ROW(A35))))</f>
        <v>#NUM!</v>
      </c>
      <c r="N36" s="56">
        <f t="shared" si="1"/>
        <v>0</v>
      </c>
    </row>
    <row r="37" spans="1:14" x14ac:dyDescent="0.3">
      <c r="A37" t="str">
        <f>Datenbank_WING!A143</f>
        <v/>
      </c>
      <c r="B37">
        <f>Datenbank_WING!B143</f>
        <v>0</v>
      </c>
      <c r="D37">
        <f t="shared" si="2"/>
        <v>0</v>
      </c>
      <c r="F37">
        <f>(COUNTIF($A$1:A37,A37)=1)+MAX(F$1:F36)</f>
        <v>2</v>
      </c>
      <c r="G37" t="str">
        <f t="shared" si="0"/>
        <v/>
      </c>
      <c r="H37">
        <f>SUMIF(A37:$A$109,G37,B37:$B$109)</f>
        <v>0</v>
      </c>
      <c r="M37" s="54" t="e">
        <f t="array" ref="M37">IF(ROW(G36)&gt; COUNTA($G$2:$G$109), "",INDEX($G:$G, SMALL(IF(G$2:G$109&lt;&gt;"",
ROW($2:$109)), ROW(A36))))</f>
        <v>#NUM!</v>
      </c>
      <c r="N37" s="56">
        <f t="shared" si="1"/>
        <v>0</v>
      </c>
    </row>
    <row r="38" spans="1:14" x14ac:dyDescent="0.3">
      <c r="A38" t="str">
        <f>Datenbank_WING!A144</f>
        <v/>
      </c>
      <c r="B38">
        <f>Datenbank_WING!B144</f>
        <v>0</v>
      </c>
      <c r="D38">
        <f t="shared" si="2"/>
        <v>0</v>
      </c>
      <c r="F38">
        <f>(COUNTIF($A$1:A38,A38)=1)+MAX(F$1:F37)</f>
        <v>2</v>
      </c>
      <c r="G38" t="str">
        <f t="shared" si="0"/>
        <v/>
      </c>
      <c r="H38">
        <f>SUMIF(A38:$A$109,G38,B38:$B$109)</f>
        <v>0</v>
      </c>
      <c r="M38" s="54" t="e">
        <f t="array" ref="M38">IF(ROW(G37)&gt; COUNTA($G$2:$G$109), "",INDEX($G:$G, SMALL(IF(G$2:G$109&lt;&gt;"",
ROW($2:$109)), ROW(A37))))</f>
        <v>#NUM!</v>
      </c>
      <c r="N38" s="56">
        <f t="shared" si="1"/>
        <v>0</v>
      </c>
    </row>
    <row r="39" spans="1:14" x14ac:dyDescent="0.3">
      <c r="A39" t="str">
        <f>Datenbank_WING!A145</f>
        <v/>
      </c>
      <c r="B39">
        <f>Datenbank_WING!B145</f>
        <v>0</v>
      </c>
      <c r="D39">
        <f t="shared" si="2"/>
        <v>0</v>
      </c>
      <c r="F39">
        <f>(COUNTIF($A$1:A39,A39)=1)+MAX(F$1:F38)</f>
        <v>2</v>
      </c>
      <c r="G39" t="str">
        <f t="shared" si="0"/>
        <v/>
      </c>
      <c r="H39">
        <f>SUMIF(A39:$A$109,G39,B39:$B$109)</f>
        <v>0</v>
      </c>
      <c r="M39" s="54" t="e">
        <f t="array" ref="M39">IF(ROW(G38)&gt; COUNTA($G$2:$G$109), "",INDEX($G:$G, SMALL(IF(G$2:G$109&lt;&gt;"",
ROW($2:$109)), ROW(A38))))</f>
        <v>#NUM!</v>
      </c>
      <c r="N39" s="56">
        <f t="shared" si="1"/>
        <v>0</v>
      </c>
    </row>
    <row r="40" spans="1:14" x14ac:dyDescent="0.3">
      <c r="A40" t="str">
        <f>Datenbank_WING!A146</f>
        <v/>
      </c>
      <c r="B40">
        <f>Datenbank_WING!B146</f>
        <v>0</v>
      </c>
      <c r="D40">
        <f t="shared" si="2"/>
        <v>0</v>
      </c>
      <c r="F40">
        <f>(COUNTIF($A$1:A40,A40)=1)+MAX(F$1:F39)</f>
        <v>2</v>
      </c>
      <c r="G40" t="str">
        <f t="shared" si="0"/>
        <v/>
      </c>
      <c r="H40">
        <f>SUMIF(A40:$A$109,G40,B40:$B$109)</f>
        <v>0</v>
      </c>
      <c r="M40" s="54" t="e">
        <f t="array" ref="M40">IF(ROW(G39)&gt; COUNTA($G$2:$G$109), "",INDEX($G:$G, SMALL(IF(G$2:G$109&lt;&gt;"",
ROW($2:$109)), ROW(A39))))</f>
        <v>#NUM!</v>
      </c>
      <c r="N40" s="56">
        <f t="shared" si="1"/>
        <v>0</v>
      </c>
    </row>
    <row r="41" spans="1:14" x14ac:dyDescent="0.3">
      <c r="A41" t="str">
        <f>Datenbank_WING!A147</f>
        <v/>
      </c>
      <c r="B41">
        <f>Datenbank_WING!B147</f>
        <v>0</v>
      </c>
      <c r="D41">
        <f t="shared" si="2"/>
        <v>0</v>
      </c>
      <c r="F41">
        <f>(COUNTIF($A$1:A41,A41)=1)+MAX(F$1:F40)</f>
        <v>2</v>
      </c>
      <c r="G41" t="str">
        <f t="shared" si="0"/>
        <v/>
      </c>
      <c r="H41">
        <f>SUMIF(A41:$A$109,G41,B41:$B$109)</f>
        <v>0</v>
      </c>
      <c r="M41" s="54" t="e">
        <f t="array" ref="M41">IF(ROW(G40)&gt; COUNTA($G$2:$G$109), "",INDEX($G:$G, SMALL(IF(G$2:G$109&lt;&gt;"",
ROW($2:$109)), ROW(A40))))</f>
        <v>#NUM!</v>
      </c>
      <c r="N41" s="56">
        <f t="shared" si="1"/>
        <v>0</v>
      </c>
    </row>
    <row r="42" spans="1:14" x14ac:dyDescent="0.3">
      <c r="A42" t="str">
        <f>Datenbank_WING!A148</f>
        <v/>
      </c>
      <c r="B42">
        <f>Datenbank_WING!B148</f>
        <v>0</v>
      </c>
      <c r="D42">
        <f t="shared" si="2"/>
        <v>0</v>
      </c>
      <c r="F42">
        <f>(COUNTIF($A$1:A42,A42)=1)+MAX(F$1:F41)</f>
        <v>2</v>
      </c>
      <c r="G42" t="str">
        <f t="shared" si="0"/>
        <v/>
      </c>
      <c r="H42">
        <f>SUMIF(A42:$A$109,G42,B42:$B$109)</f>
        <v>0</v>
      </c>
      <c r="M42" s="54" t="e">
        <f t="array" ref="M42">IF(ROW(G41)&gt; COUNTA($G$2:$G$109), "",INDEX($G:$G, SMALL(IF(G$2:G$109&lt;&gt;"",
ROW($2:$109)), ROW(A41))))</f>
        <v>#NUM!</v>
      </c>
      <c r="N42" s="56">
        <f t="shared" si="1"/>
        <v>0</v>
      </c>
    </row>
    <row r="43" spans="1:14" x14ac:dyDescent="0.3">
      <c r="A43" t="str">
        <f>Datenbank_WING!A149</f>
        <v/>
      </c>
      <c r="B43">
        <f>Datenbank_WING!B149</f>
        <v>0</v>
      </c>
      <c r="D43">
        <f t="shared" si="2"/>
        <v>0</v>
      </c>
      <c r="F43">
        <f>(COUNTIF($A$1:A43,A43)=1)+MAX(F$1:F42)</f>
        <v>2</v>
      </c>
      <c r="G43" t="str">
        <f t="shared" si="0"/>
        <v/>
      </c>
      <c r="H43">
        <f>SUMIF(A43:$A$109,G43,B43:$B$109)</f>
        <v>0</v>
      </c>
      <c r="M43" s="54" t="e">
        <f t="array" ref="M43">IF(ROW(G42)&gt; COUNTA($G$2:$G$109), "",INDEX($G:$G, SMALL(IF(G$2:G$109&lt;&gt;"",
ROW($2:$109)), ROW(A42))))</f>
        <v>#NUM!</v>
      </c>
      <c r="N43" s="56">
        <f t="shared" si="1"/>
        <v>0</v>
      </c>
    </row>
    <row r="44" spans="1:14" x14ac:dyDescent="0.3">
      <c r="A44" t="str">
        <f>Datenbank_WING!A150</f>
        <v/>
      </c>
      <c r="B44">
        <f>Datenbank_WING!B150</f>
        <v>0</v>
      </c>
      <c r="D44">
        <f t="shared" si="2"/>
        <v>0</v>
      </c>
      <c r="F44">
        <f>(COUNTIF($A$1:A44,A44)=1)+MAX(F$1:F43)</f>
        <v>2</v>
      </c>
      <c r="G44" t="str">
        <f t="shared" si="0"/>
        <v/>
      </c>
      <c r="H44">
        <f>SUMIF(A44:$A$109,G44,B44:$B$109)</f>
        <v>0</v>
      </c>
      <c r="M44" s="54" t="e">
        <f t="array" ref="M44">IF(ROW(G43)&gt; COUNTA($G$2:$G$109), "",INDEX($G:$G, SMALL(IF(G$2:G$109&lt;&gt;"",
ROW($2:$109)), ROW(A43))))</f>
        <v>#NUM!</v>
      </c>
      <c r="N44" s="56">
        <f t="shared" si="1"/>
        <v>0</v>
      </c>
    </row>
    <row r="45" spans="1:14" x14ac:dyDescent="0.3">
      <c r="A45" t="str">
        <f>Datenbank_WING!A151</f>
        <v/>
      </c>
      <c r="B45">
        <f>Datenbank_WING!B151</f>
        <v>0</v>
      </c>
      <c r="D45">
        <f t="shared" si="2"/>
        <v>0</v>
      </c>
      <c r="F45">
        <f>(COUNTIF($A$1:A45,A45)=1)+MAX(F$1:F44)</f>
        <v>2</v>
      </c>
      <c r="G45" t="str">
        <f t="shared" si="0"/>
        <v/>
      </c>
      <c r="H45">
        <f>SUMIF(A45:$A$109,G45,B45:$B$109)</f>
        <v>0</v>
      </c>
      <c r="M45" s="54" t="e">
        <f t="array" ref="M45">IF(ROW(G44)&gt; COUNTA($G$2:$G$109), "",INDEX($G:$G, SMALL(IF(G$2:G$109&lt;&gt;"",
ROW($2:$109)), ROW(A44))))</f>
        <v>#NUM!</v>
      </c>
      <c r="N45" s="56">
        <f t="shared" si="1"/>
        <v>0</v>
      </c>
    </row>
    <row r="46" spans="1:14" x14ac:dyDescent="0.3">
      <c r="A46" t="str">
        <f>Datenbank_WING!A152</f>
        <v/>
      </c>
      <c r="B46">
        <f>Datenbank_WING!B152</f>
        <v>0</v>
      </c>
      <c r="D46">
        <f t="shared" si="2"/>
        <v>0</v>
      </c>
      <c r="F46">
        <f>(COUNTIF($A$1:A46,A46)=1)+MAX(F$1:F45)</f>
        <v>2</v>
      </c>
      <c r="G46" t="str">
        <f t="shared" si="0"/>
        <v/>
      </c>
      <c r="H46">
        <f>SUMIF(A46:$A$109,G46,B46:$B$109)</f>
        <v>0</v>
      </c>
      <c r="M46" s="54" t="e">
        <f t="array" ref="M46">IF(ROW(G45)&gt; COUNTA($G$2:$G$109), "",INDEX($G:$G, SMALL(IF(G$2:G$109&lt;&gt;"",
ROW($2:$109)), ROW(A45))))</f>
        <v>#NUM!</v>
      </c>
      <c r="N46" s="56">
        <f t="shared" si="1"/>
        <v>0</v>
      </c>
    </row>
    <row r="47" spans="1:14" x14ac:dyDescent="0.3">
      <c r="A47" t="str">
        <f>Datenbank_WING!A153</f>
        <v/>
      </c>
      <c r="B47">
        <f>Datenbank_WING!B153</f>
        <v>0</v>
      </c>
      <c r="D47">
        <f t="shared" si="2"/>
        <v>0</v>
      </c>
      <c r="F47">
        <f>(COUNTIF($A$1:A47,A47)=1)+MAX(F$1:F46)</f>
        <v>2</v>
      </c>
      <c r="G47" t="str">
        <f t="shared" si="0"/>
        <v/>
      </c>
      <c r="H47">
        <f>SUMIF(A47:$A$109,G47,B47:$B$109)</f>
        <v>0</v>
      </c>
      <c r="M47" s="54" t="e">
        <f t="array" ref="M47">IF(ROW(G46)&gt; COUNTA($G$2:$G$109), "",INDEX($G:$G, SMALL(IF(G$2:G$109&lt;&gt;"",
ROW($2:$109)), ROW(A46))))</f>
        <v>#NUM!</v>
      </c>
      <c r="N47" s="56">
        <f t="shared" si="1"/>
        <v>0</v>
      </c>
    </row>
    <row r="48" spans="1:14" x14ac:dyDescent="0.3">
      <c r="A48" t="str">
        <f>Datenbank_WING!A154</f>
        <v/>
      </c>
      <c r="B48">
        <f>Datenbank_WING!B154</f>
        <v>0</v>
      </c>
      <c r="D48">
        <f t="shared" si="2"/>
        <v>0</v>
      </c>
      <c r="F48">
        <f>(COUNTIF($A$1:A48,A48)=1)+MAX(F$1:F47)</f>
        <v>2</v>
      </c>
      <c r="G48" t="str">
        <f t="shared" si="0"/>
        <v/>
      </c>
      <c r="H48">
        <f>SUMIF(A48:$A$109,G48,B48:$B$109)</f>
        <v>0</v>
      </c>
      <c r="M48" s="54" t="e">
        <f t="array" ref="M48">IF(ROW(G47)&gt; COUNTA($G$2:$G$109), "",INDEX($G:$G, SMALL(IF(G$2:G$109&lt;&gt;"",
ROW($2:$109)), ROW(A47))))</f>
        <v>#NUM!</v>
      </c>
      <c r="N48" s="56">
        <f t="shared" si="1"/>
        <v>0</v>
      </c>
    </row>
    <row r="49" spans="1:14" x14ac:dyDescent="0.3">
      <c r="A49" t="str">
        <f>Datenbank_WING!A155</f>
        <v/>
      </c>
      <c r="B49">
        <f>Datenbank_WING!B155</f>
        <v>0</v>
      </c>
      <c r="D49">
        <f t="shared" si="2"/>
        <v>0</v>
      </c>
      <c r="F49">
        <f>(COUNTIF($A$1:A49,A49)=1)+MAX(F$1:F48)</f>
        <v>2</v>
      </c>
      <c r="G49" t="str">
        <f t="shared" si="0"/>
        <v/>
      </c>
      <c r="H49">
        <f>SUMIF(A49:$A$109,G49,B49:$B$109)</f>
        <v>0</v>
      </c>
      <c r="M49" s="54" t="e">
        <f t="array" ref="M49">IF(ROW(G48)&gt; COUNTA($G$2:$G$109), "",INDEX($G:$G, SMALL(IF(G$2:G$109&lt;&gt;"",
ROW($2:$109)), ROW(A48))))</f>
        <v>#NUM!</v>
      </c>
      <c r="N49" s="56">
        <f t="shared" si="1"/>
        <v>0</v>
      </c>
    </row>
    <row r="50" spans="1:14" x14ac:dyDescent="0.3">
      <c r="A50" t="str">
        <f>Datenbank_WING!A156</f>
        <v/>
      </c>
      <c r="B50">
        <f>Datenbank_WING!B156</f>
        <v>0</v>
      </c>
      <c r="D50">
        <f t="shared" si="2"/>
        <v>0</v>
      </c>
      <c r="F50">
        <f>(COUNTIF($A$1:A50,A50)=1)+MAX(F$1:F49)</f>
        <v>2</v>
      </c>
      <c r="G50" t="str">
        <f t="shared" si="0"/>
        <v/>
      </c>
      <c r="H50">
        <f>SUMIF(A50:$A$109,G50,B50:$B$109)</f>
        <v>0</v>
      </c>
      <c r="M50" s="54" t="e">
        <f t="array" ref="M50">IF(ROW(G49)&gt; COUNTA($G$2:$G$109), "",INDEX($G:$G, SMALL(IF(G$2:G$109&lt;&gt;"",
ROW($2:$109)), ROW(A49))))</f>
        <v>#NUM!</v>
      </c>
      <c r="N50" s="56">
        <f t="shared" si="1"/>
        <v>0</v>
      </c>
    </row>
    <row r="51" spans="1:14" x14ac:dyDescent="0.3">
      <c r="A51" t="str">
        <f>Datenbank_WING!A157</f>
        <v/>
      </c>
      <c r="B51">
        <f>Datenbank_WING!B157</f>
        <v>0</v>
      </c>
      <c r="D51">
        <f t="shared" si="2"/>
        <v>0</v>
      </c>
      <c r="F51">
        <f>(COUNTIF($A$1:A51,A51)=1)+MAX(F$1:F50)</f>
        <v>2</v>
      </c>
      <c r="G51" t="str">
        <f t="shared" si="0"/>
        <v/>
      </c>
      <c r="H51">
        <f>SUMIF(A51:$A$109,G51,B51:$B$109)</f>
        <v>0</v>
      </c>
      <c r="M51" s="54" t="e">
        <f t="array" ref="M51">IF(ROW(G50)&gt; COUNTA($G$2:$G$109), "",INDEX($G:$G, SMALL(IF(G$2:G$109&lt;&gt;"",
ROW($2:$109)), ROW(A50))))</f>
        <v>#NUM!</v>
      </c>
      <c r="N51" s="56">
        <f t="shared" si="1"/>
        <v>0</v>
      </c>
    </row>
    <row r="52" spans="1:14" x14ac:dyDescent="0.3">
      <c r="A52" t="str">
        <f>Datenbank_WING!A158</f>
        <v/>
      </c>
      <c r="B52">
        <f>Datenbank_WING!B158</f>
        <v>0</v>
      </c>
      <c r="D52">
        <f t="shared" si="2"/>
        <v>0</v>
      </c>
      <c r="F52">
        <f>(COUNTIF($A$1:A52,A52)=1)+MAX(F$1:F51)</f>
        <v>2</v>
      </c>
      <c r="G52" t="str">
        <f t="shared" si="0"/>
        <v/>
      </c>
      <c r="H52">
        <f>SUMIF(A52:$A$109,G52,B52:$B$109)</f>
        <v>0</v>
      </c>
      <c r="M52" s="54" t="e">
        <f t="array" ref="M52">IF(ROW(G51)&gt; COUNTA($G$2:$G$109), "",INDEX($G:$G, SMALL(IF(G$2:G$109&lt;&gt;"",
ROW($2:$109)), ROW(A51))))</f>
        <v>#NUM!</v>
      </c>
      <c r="N52" s="56">
        <f t="shared" si="1"/>
        <v>0</v>
      </c>
    </row>
    <row r="53" spans="1:14" x14ac:dyDescent="0.3">
      <c r="A53" t="str">
        <f>Datenbank_WING!A159</f>
        <v/>
      </c>
      <c r="B53">
        <f>Datenbank_WING!B159</f>
        <v>0</v>
      </c>
      <c r="D53">
        <f t="shared" si="2"/>
        <v>0</v>
      </c>
      <c r="F53">
        <f>(COUNTIF($A$1:A53,A53)=1)+MAX(F$1:F52)</f>
        <v>2</v>
      </c>
      <c r="G53" t="str">
        <f t="shared" si="0"/>
        <v/>
      </c>
      <c r="H53">
        <f>SUMIF(A53:$A$109,G53,B53:$B$109)</f>
        <v>0</v>
      </c>
      <c r="M53" s="54" t="e">
        <f t="array" ref="M53">IF(ROW(G52)&gt; COUNTA($G$2:$G$109), "",INDEX($G:$G, SMALL(IF(G$2:G$109&lt;&gt;"",
ROW($2:$109)), ROW(A52))))</f>
        <v>#NUM!</v>
      </c>
      <c r="N53" s="56">
        <f t="shared" si="1"/>
        <v>0</v>
      </c>
    </row>
    <row r="54" spans="1:14" x14ac:dyDescent="0.3">
      <c r="A54" t="str">
        <f>Datenbank_WING!A160</f>
        <v/>
      </c>
      <c r="B54">
        <f>Datenbank_WING!B160</f>
        <v>0</v>
      </c>
      <c r="D54">
        <f t="shared" si="2"/>
        <v>0</v>
      </c>
      <c r="F54">
        <f>(COUNTIF($A$1:A54,A54)=1)+MAX(F$1:F53)</f>
        <v>2</v>
      </c>
      <c r="G54" t="str">
        <f t="shared" si="0"/>
        <v/>
      </c>
      <c r="H54">
        <f>SUMIF(A54:$A$109,G54,B54:$B$109)</f>
        <v>0</v>
      </c>
      <c r="M54" s="54" t="e">
        <f t="array" ref="M54">IF(ROW(G53)&gt; COUNTA($G$2:$G$109), "",INDEX($G:$G, SMALL(IF(G$2:G$109&lt;&gt;"",
ROW($2:$109)), ROW(A53))))</f>
        <v>#NUM!</v>
      </c>
      <c r="N54" s="56">
        <f t="shared" si="1"/>
        <v>0</v>
      </c>
    </row>
    <row r="55" spans="1:14" x14ac:dyDescent="0.3">
      <c r="A55" t="str">
        <f>Datenbank_WING!A161</f>
        <v/>
      </c>
      <c r="B55">
        <f>Datenbank_WING!B161</f>
        <v>0</v>
      </c>
      <c r="D55">
        <f t="shared" si="2"/>
        <v>0</v>
      </c>
      <c r="F55">
        <f>(COUNTIF($A$1:A55,A55)=1)+MAX(F$1:F54)</f>
        <v>2</v>
      </c>
      <c r="G55" t="str">
        <f t="shared" si="0"/>
        <v/>
      </c>
      <c r="H55">
        <f>SUMIF(A55:$A$109,G55,B55:$B$109)</f>
        <v>0</v>
      </c>
      <c r="M55" s="54" t="e">
        <f t="array" ref="M55">IF(ROW(G54)&gt; COUNTA($G$2:$G$109), "",INDEX($G:$G, SMALL(IF(G$2:G$109&lt;&gt;"",
ROW($2:$109)), ROW(A54))))</f>
        <v>#NUM!</v>
      </c>
      <c r="N55" s="56">
        <f t="shared" si="1"/>
        <v>0</v>
      </c>
    </row>
    <row r="56" spans="1:14" x14ac:dyDescent="0.3">
      <c r="A56" t="str">
        <f>Datenbank_WING!A162</f>
        <v/>
      </c>
      <c r="B56">
        <f>Datenbank_WING!B162</f>
        <v>0</v>
      </c>
      <c r="D56">
        <f t="shared" si="2"/>
        <v>0</v>
      </c>
      <c r="F56">
        <f>(COUNTIF($A$1:A56,A56)=1)+MAX(F$1:F55)</f>
        <v>2</v>
      </c>
      <c r="G56" t="str">
        <f t="shared" si="0"/>
        <v/>
      </c>
      <c r="H56">
        <f>SUMIF(A56:$A$109,G56,B56:$B$109)</f>
        <v>0</v>
      </c>
      <c r="M56" s="54" t="e">
        <f t="array" ref="M56">IF(ROW(G55)&gt; COUNTA($G$2:$G$109), "",INDEX($G:$G, SMALL(IF(G$2:G$109&lt;&gt;"",
ROW($2:$109)), ROW(A55))))</f>
        <v>#NUM!</v>
      </c>
      <c r="N56" s="56">
        <f t="shared" si="1"/>
        <v>0</v>
      </c>
    </row>
    <row r="57" spans="1:14" x14ac:dyDescent="0.3">
      <c r="A57" t="str">
        <f>Datenbank_WING!A163</f>
        <v/>
      </c>
      <c r="B57">
        <f>Datenbank_WING!B163</f>
        <v>0</v>
      </c>
      <c r="D57">
        <f t="shared" si="2"/>
        <v>0</v>
      </c>
      <c r="F57">
        <f>(COUNTIF($A$1:A57,A57)=1)+MAX(F$1:F56)</f>
        <v>2</v>
      </c>
      <c r="G57" t="str">
        <f t="shared" si="0"/>
        <v/>
      </c>
      <c r="H57">
        <f>SUMIF(A57:$A$109,G57,B57:$B$109)</f>
        <v>0</v>
      </c>
      <c r="M57" s="54" t="e">
        <f t="array" ref="M57">IF(ROW(G56)&gt; COUNTA($G$2:$G$109), "",INDEX($G:$G, SMALL(IF(G$2:G$109&lt;&gt;"",
ROW($2:$109)), ROW(A56))))</f>
        <v>#NUM!</v>
      </c>
      <c r="N57" s="56">
        <f t="shared" si="1"/>
        <v>0</v>
      </c>
    </row>
    <row r="58" spans="1:14" x14ac:dyDescent="0.3">
      <c r="A58" t="str">
        <f>Datenbank_WING!A164</f>
        <v/>
      </c>
      <c r="B58">
        <f>Datenbank_WING!B164</f>
        <v>0</v>
      </c>
      <c r="D58">
        <f t="shared" si="2"/>
        <v>0</v>
      </c>
      <c r="F58">
        <f>(COUNTIF($A$1:A58,A58)=1)+MAX(F$1:F57)</f>
        <v>2</v>
      </c>
      <c r="G58" t="str">
        <f t="shared" si="0"/>
        <v/>
      </c>
      <c r="H58">
        <f>SUMIF(A58:$A$109,G58,B58:$B$109)</f>
        <v>0</v>
      </c>
      <c r="M58" s="54" t="e">
        <f t="array" ref="M58">IF(ROW(G57)&gt; COUNTA($G$2:$G$109), "",INDEX($G:$G, SMALL(IF(G$2:G$109&lt;&gt;"",
ROW($2:$109)), ROW(A57))))</f>
        <v>#NUM!</v>
      </c>
      <c r="N58" s="56">
        <f t="shared" si="1"/>
        <v>0</v>
      </c>
    </row>
    <row r="59" spans="1:14" x14ac:dyDescent="0.3">
      <c r="A59" t="str">
        <f>Datenbank_WING!A165</f>
        <v/>
      </c>
      <c r="B59">
        <f>Datenbank_WING!B165</f>
        <v>0</v>
      </c>
      <c r="D59">
        <f t="shared" si="2"/>
        <v>0</v>
      </c>
      <c r="F59">
        <f>(COUNTIF($A$1:A59,A59)=1)+MAX(F$1:F58)</f>
        <v>2</v>
      </c>
      <c r="G59" t="str">
        <f t="shared" si="0"/>
        <v/>
      </c>
      <c r="H59">
        <f>SUMIF(A59:$A$109,G59,B59:$B$109)</f>
        <v>0</v>
      </c>
      <c r="M59" s="54" t="e">
        <f t="array" ref="M59">IF(ROW(G58)&gt; COUNTA($G$2:$G$109), "",INDEX($G:$G, SMALL(IF(G$2:G$109&lt;&gt;"",
ROW($2:$109)), ROW(A58))))</f>
        <v>#NUM!</v>
      </c>
      <c r="N59" s="56">
        <f t="shared" si="1"/>
        <v>0</v>
      </c>
    </row>
    <row r="60" spans="1:14" x14ac:dyDescent="0.3">
      <c r="A60" t="str">
        <f>Datenbank_WING!A166</f>
        <v/>
      </c>
      <c r="B60">
        <f>Datenbank_WING!B166</f>
        <v>0</v>
      </c>
      <c r="D60">
        <f t="shared" si="2"/>
        <v>0</v>
      </c>
      <c r="F60">
        <f>(COUNTIF($A$1:A60,A60)=1)+MAX(F$1:F59)</f>
        <v>2</v>
      </c>
      <c r="G60" t="str">
        <f t="shared" si="0"/>
        <v/>
      </c>
      <c r="H60">
        <f>SUMIF(A60:$A$109,G60,B60:$B$109)</f>
        <v>0</v>
      </c>
      <c r="M60" s="54" t="e">
        <f t="array" ref="M60">IF(ROW(G59)&gt; COUNTA($G$2:$G$109), "",INDEX($G:$G, SMALL(IF(G$2:G$109&lt;&gt;"",
ROW($2:$109)), ROW(A59))))</f>
        <v>#NUM!</v>
      </c>
      <c r="N60" s="56">
        <f t="shared" si="1"/>
        <v>0</v>
      </c>
    </row>
    <row r="61" spans="1:14" x14ac:dyDescent="0.3">
      <c r="A61" t="str">
        <f>Datenbank_WING!A167</f>
        <v/>
      </c>
      <c r="B61">
        <f>Datenbank_WING!B167</f>
        <v>0</v>
      </c>
      <c r="D61">
        <f t="shared" si="2"/>
        <v>0</v>
      </c>
      <c r="F61">
        <f>(COUNTIF($A$1:A61,A61)=1)+MAX(F$1:F60)</f>
        <v>2</v>
      </c>
      <c r="G61" t="str">
        <f t="shared" si="0"/>
        <v/>
      </c>
      <c r="H61">
        <f>SUMIF(A61:$A$109,G61,B61:$B$109)</f>
        <v>0</v>
      </c>
      <c r="M61" s="54" t="e">
        <f t="array" ref="M61">IF(ROW(G60)&gt; COUNTA($G$2:$G$109), "",INDEX($G:$G, SMALL(IF(G$2:G$109&lt;&gt;"",
ROW($2:$109)), ROW(A60))))</f>
        <v>#NUM!</v>
      </c>
      <c r="N61" s="56">
        <f t="shared" si="1"/>
        <v>0</v>
      </c>
    </row>
    <row r="62" spans="1:14" x14ac:dyDescent="0.3">
      <c r="A62" t="str">
        <f>Datenbank_WING!A168</f>
        <v/>
      </c>
      <c r="B62">
        <f>Datenbank_WING!B168</f>
        <v>0</v>
      </c>
      <c r="D62">
        <f t="shared" si="2"/>
        <v>0</v>
      </c>
      <c r="F62">
        <f>(COUNTIF($A$1:A62,A62)=1)+MAX(F$1:F61)</f>
        <v>2</v>
      </c>
      <c r="G62" t="str">
        <f t="shared" si="0"/>
        <v/>
      </c>
      <c r="H62">
        <f>SUMIF(A62:$A$109,G62,B62:$B$109)</f>
        <v>0</v>
      </c>
      <c r="M62" s="54" t="e">
        <f t="array" ref="M62">IF(ROW(G61)&gt; COUNTA($G$2:$G$109), "",INDEX($G:$G, SMALL(IF(G$2:G$109&lt;&gt;"",
ROW($2:$109)), ROW(A61))))</f>
        <v>#NUM!</v>
      </c>
      <c r="N62" s="56">
        <f t="shared" si="1"/>
        <v>0</v>
      </c>
    </row>
    <row r="63" spans="1:14" x14ac:dyDescent="0.3">
      <c r="A63" t="str">
        <f>Datenbank_WING!A169</f>
        <v/>
      </c>
      <c r="B63">
        <f>Datenbank_WING!B169</f>
        <v>0</v>
      </c>
      <c r="D63">
        <f t="shared" si="2"/>
        <v>0</v>
      </c>
      <c r="F63">
        <f>(COUNTIF($A$1:A63,A63)=1)+MAX(F$1:F62)</f>
        <v>2</v>
      </c>
      <c r="G63" t="str">
        <f t="shared" si="0"/>
        <v/>
      </c>
      <c r="H63">
        <f>SUMIF(A63:$A$109,G63,B63:$B$109)</f>
        <v>0</v>
      </c>
      <c r="M63" s="54" t="e">
        <f t="array" ref="M63">IF(ROW(G62)&gt; COUNTA($G$2:$G$109), "",INDEX($G:$G, SMALL(IF(G$2:G$109&lt;&gt;"",
ROW($2:$109)), ROW(A62))))</f>
        <v>#NUM!</v>
      </c>
      <c r="N63" s="56">
        <f t="shared" si="1"/>
        <v>0</v>
      </c>
    </row>
    <row r="64" spans="1:14" x14ac:dyDescent="0.3">
      <c r="A64" t="str">
        <f>Datenbank_WING!A170</f>
        <v/>
      </c>
      <c r="B64">
        <f>Datenbank_WING!B170</f>
        <v>0</v>
      </c>
      <c r="D64">
        <f t="shared" si="2"/>
        <v>0</v>
      </c>
      <c r="F64">
        <f>(COUNTIF($A$1:A64,A64)=1)+MAX(F$1:F63)</f>
        <v>2</v>
      </c>
      <c r="G64" t="str">
        <f t="shared" si="0"/>
        <v/>
      </c>
      <c r="H64">
        <f>SUMIF(A64:$A$109,G64,B64:$B$109)</f>
        <v>0</v>
      </c>
      <c r="M64" s="54" t="e">
        <f t="array" ref="M64">IF(ROW(G63)&gt; COUNTA($G$2:$G$109), "",INDEX($G:$G, SMALL(IF(G$2:G$109&lt;&gt;"",
ROW($2:$109)), ROW(A63))))</f>
        <v>#NUM!</v>
      </c>
      <c r="N64" s="56">
        <f t="shared" si="1"/>
        <v>0</v>
      </c>
    </row>
    <row r="65" spans="1:14" x14ac:dyDescent="0.3">
      <c r="A65" t="str">
        <f>Datenbank_WING!A171</f>
        <v/>
      </c>
      <c r="B65">
        <f>Datenbank_WING!B171</f>
        <v>0</v>
      </c>
      <c r="D65">
        <f t="shared" si="2"/>
        <v>0</v>
      </c>
      <c r="F65">
        <f>(COUNTIF($A$1:A65,A65)=1)+MAX(F$1:F64)</f>
        <v>2</v>
      </c>
      <c r="G65" t="str">
        <f t="shared" si="0"/>
        <v/>
      </c>
      <c r="H65">
        <f>SUMIF(A65:$A$109,G65,B65:$B$109)</f>
        <v>0</v>
      </c>
      <c r="M65" s="54" t="e">
        <f t="array" ref="M65">IF(ROW(G64)&gt; COUNTA($G$2:$G$109), "",INDEX($G:$G, SMALL(IF(G$2:G$109&lt;&gt;"",
ROW($2:$109)), ROW(A64))))</f>
        <v>#NUM!</v>
      </c>
      <c r="N65" s="56">
        <f t="shared" si="1"/>
        <v>0</v>
      </c>
    </row>
    <row r="66" spans="1:14" x14ac:dyDescent="0.3">
      <c r="A66" t="str">
        <f>Datenbank_WING!A172</f>
        <v/>
      </c>
      <c r="B66">
        <f>Datenbank_WING!B172</f>
        <v>0</v>
      </c>
      <c r="D66">
        <f t="shared" si="2"/>
        <v>0</v>
      </c>
      <c r="F66">
        <f>(COUNTIF($A$1:A66,A66)=1)+MAX(F$1:F65)</f>
        <v>2</v>
      </c>
      <c r="G66" t="str">
        <f t="shared" si="0"/>
        <v/>
      </c>
      <c r="H66">
        <f>SUMIF(A66:$A$109,G66,B66:$B$109)</f>
        <v>0</v>
      </c>
      <c r="M66" s="54" t="e">
        <f t="array" ref="M66">IF(ROW(G65)&gt; COUNTA($G$2:$G$109), "",INDEX($G:$G, SMALL(IF(G$2:G$109&lt;&gt;"",
ROW($2:$109)), ROW(A65))))</f>
        <v>#NUM!</v>
      </c>
      <c r="N66" s="56">
        <f t="shared" si="1"/>
        <v>0</v>
      </c>
    </row>
    <row r="67" spans="1:14" x14ac:dyDescent="0.3">
      <c r="A67" t="str">
        <f>Datenbank_WING!A173</f>
        <v/>
      </c>
      <c r="B67">
        <f>Datenbank_WING!B173</f>
        <v>0</v>
      </c>
      <c r="D67">
        <f t="shared" si="2"/>
        <v>0</v>
      </c>
      <c r="F67">
        <f>(COUNTIF($A$1:A67,A67)=1)+MAX(F$1:F66)</f>
        <v>2</v>
      </c>
      <c r="G67" t="str">
        <f t="shared" ref="G67:G109" si="3">IF(ROW(A67)&gt;MAX(F:F),"",INDEX(A:A,MATCH(ROW(A67),F:F,0)))</f>
        <v/>
      </c>
      <c r="H67">
        <f>SUMIF(A67:$A$109,G67,B67:$B$109)</f>
        <v>0</v>
      </c>
      <c r="M67" s="54" t="e">
        <f t="array" ref="M67">IF(ROW(G66)&gt; COUNTA($G$2:$G$109), "",INDEX($G:$G, SMALL(IF(G$2:G$109&lt;&gt;"",
ROW($2:$109)), ROW(A66))))</f>
        <v>#NUM!</v>
      </c>
      <c r="N67" s="56">
        <f t="shared" ref="N67:N109" si="4">SUMIF(G67:G174,M67,H67:H174)</f>
        <v>0</v>
      </c>
    </row>
    <row r="68" spans="1:14" x14ac:dyDescent="0.3">
      <c r="A68" t="str">
        <f>Datenbank_WING!A174</f>
        <v/>
      </c>
      <c r="B68">
        <f>Datenbank_WING!B174</f>
        <v>0</v>
      </c>
      <c r="D68">
        <f t="shared" si="2"/>
        <v>0</v>
      </c>
      <c r="F68">
        <f>(COUNTIF($A$1:A68,A68)=1)+MAX(F$1:F67)</f>
        <v>2</v>
      </c>
      <c r="G68" t="str">
        <f t="shared" si="3"/>
        <v/>
      </c>
      <c r="H68">
        <f>SUMIF(A68:$A$109,G68,B68:$B$109)</f>
        <v>0</v>
      </c>
      <c r="M68" s="54" t="e">
        <f t="array" ref="M68">IF(ROW(G67)&gt; COUNTA($G$2:$G$109), "",INDEX($G:$G, SMALL(IF(G$2:G$109&lt;&gt;"",
ROW($2:$109)), ROW(A67))))</f>
        <v>#NUM!</v>
      </c>
      <c r="N68" s="56">
        <f t="shared" si="4"/>
        <v>0</v>
      </c>
    </row>
    <row r="69" spans="1:14" x14ac:dyDescent="0.3">
      <c r="A69" t="str">
        <f>Datenbank_WING!A175</f>
        <v/>
      </c>
      <c r="B69">
        <f>Datenbank_WING!B175</f>
        <v>0</v>
      </c>
      <c r="D69">
        <f t="shared" si="2"/>
        <v>0</v>
      </c>
      <c r="F69">
        <f>(COUNTIF($A$1:A69,A69)=1)+MAX(F$1:F68)</f>
        <v>2</v>
      </c>
      <c r="G69" t="str">
        <f t="shared" si="3"/>
        <v/>
      </c>
      <c r="H69">
        <f>SUMIF(A69:$A$109,G69,B69:$B$109)</f>
        <v>0</v>
      </c>
      <c r="M69" s="54" t="e">
        <f t="array" ref="M69">IF(ROW(G68)&gt; COUNTA($G$2:$G$109), "",INDEX($G:$G, SMALL(IF(G$2:G$109&lt;&gt;"",
ROW($2:$109)), ROW(A68))))</f>
        <v>#NUM!</v>
      </c>
      <c r="N69" s="56">
        <f t="shared" si="4"/>
        <v>0</v>
      </c>
    </row>
    <row r="70" spans="1:14" x14ac:dyDescent="0.3">
      <c r="A70" t="str">
        <f>Datenbank_WING!A176</f>
        <v/>
      </c>
      <c r="B70">
        <f>Datenbank_WING!B176</f>
        <v>0</v>
      </c>
      <c r="D70">
        <f t="shared" ref="D70:D76" si="5">SUMIF(A70:A140,A70,B70:B140)</f>
        <v>0</v>
      </c>
      <c r="F70">
        <f>(COUNTIF($A$1:A70,A70)=1)+MAX(F$1:F69)</f>
        <v>2</v>
      </c>
      <c r="G70" t="str">
        <f t="shared" si="3"/>
        <v/>
      </c>
      <c r="H70">
        <f>SUMIF(A70:$A$109,G70,B70:$B$109)</f>
        <v>0</v>
      </c>
      <c r="M70" s="54" t="e">
        <f t="array" ref="M70">IF(ROW(G69)&gt; COUNTA($G$2:$G$109), "",INDEX($G:$G, SMALL(IF(G$2:G$109&lt;&gt;"",
ROW($2:$109)), ROW(A69))))</f>
        <v>#NUM!</v>
      </c>
      <c r="N70" s="56">
        <f t="shared" si="4"/>
        <v>0</v>
      </c>
    </row>
    <row r="71" spans="1:14" x14ac:dyDescent="0.3">
      <c r="A71" t="str">
        <f>Datenbank_WING!A177</f>
        <v/>
      </c>
      <c r="B71">
        <f>Datenbank_WING!B177</f>
        <v>0</v>
      </c>
      <c r="D71">
        <f t="shared" si="5"/>
        <v>0</v>
      </c>
      <c r="F71">
        <f>(COUNTIF($A$1:A71,A71)=1)+MAX(F$1:F70)</f>
        <v>2</v>
      </c>
      <c r="G71" t="str">
        <f t="shared" si="3"/>
        <v/>
      </c>
      <c r="H71">
        <f>SUMIF(A71:$A$109,G71,B71:$B$109)</f>
        <v>0</v>
      </c>
      <c r="M71" s="54" t="e">
        <f t="array" ref="M71">IF(ROW(G70)&gt; COUNTA($G$2:$G$109), "",INDEX($G:$G, SMALL(IF(G$2:G$109&lt;&gt;"",
ROW($2:$109)), ROW(A70))))</f>
        <v>#NUM!</v>
      </c>
      <c r="N71" s="56">
        <f t="shared" si="4"/>
        <v>0</v>
      </c>
    </row>
    <row r="72" spans="1:14" x14ac:dyDescent="0.3">
      <c r="A72" t="str">
        <f>Datenbank_WING!A178</f>
        <v/>
      </c>
      <c r="B72">
        <f>Datenbank_WING!B178</f>
        <v>0</v>
      </c>
      <c r="D72">
        <f t="shared" si="5"/>
        <v>0</v>
      </c>
      <c r="F72">
        <f>(COUNTIF($A$1:A72,A72)=1)+MAX(F$1:F71)</f>
        <v>2</v>
      </c>
      <c r="G72" t="str">
        <f t="shared" si="3"/>
        <v/>
      </c>
      <c r="H72">
        <f>SUMIF(A72:$A$109,G72,B72:$B$109)</f>
        <v>0</v>
      </c>
      <c r="M72" s="54" t="e">
        <f t="array" ref="M72">IF(ROW(G71)&gt; COUNTA($G$2:$G$109), "",INDEX($G:$G, SMALL(IF(G$2:G$109&lt;&gt;"",
ROW($2:$109)), ROW(A71))))</f>
        <v>#NUM!</v>
      </c>
      <c r="N72" s="56">
        <f t="shared" si="4"/>
        <v>0</v>
      </c>
    </row>
    <row r="73" spans="1:14" x14ac:dyDescent="0.3">
      <c r="A73" t="str">
        <f>Datenbank_WING!A179</f>
        <v/>
      </c>
      <c r="B73">
        <f>Datenbank_WING!B179</f>
        <v>0</v>
      </c>
      <c r="D73">
        <f t="shared" si="5"/>
        <v>0</v>
      </c>
      <c r="F73">
        <f>(COUNTIF($A$1:A73,A73)=1)+MAX(F$1:F72)</f>
        <v>2</v>
      </c>
      <c r="G73" t="str">
        <f t="shared" si="3"/>
        <v/>
      </c>
      <c r="H73">
        <f>SUMIF(A73:$A$109,G73,B73:$B$109)</f>
        <v>0</v>
      </c>
      <c r="M73" s="54" t="e">
        <f t="array" ref="M73">IF(ROW(G72)&gt; COUNTA($G$2:$G$109), "",INDEX($G:$G, SMALL(IF(G$2:G$109&lt;&gt;"",
ROW($2:$109)), ROW(A72))))</f>
        <v>#NUM!</v>
      </c>
      <c r="N73" s="56">
        <f t="shared" si="4"/>
        <v>0</v>
      </c>
    </row>
    <row r="74" spans="1:14" x14ac:dyDescent="0.3">
      <c r="A74" t="str">
        <f>Datenbank_WING!A180</f>
        <v/>
      </c>
      <c r="B74">
        <f>Datenbank_WING!B180</f>
        <v>0</v>
      </c>
      <c r="D74">
        <f t="shared" si="5"/>
        <v>0</v>
      </c>
      <c r="F74">
        <f>(COUNTIF($A$1:A74,A74)=1)+MAX(F$1:F73)</f>
        <v>2</v>
      </c>
      <c r="G74" t="str">
        <f t="shared" si="3"/>
        <v/>
      </c>
      <c r="H74">
        <f>SUMIF(A74:$A$109,G74,B74:$B$109)</f>
        <v>0</v>
      </c>
      <c r="M74" s="54" t="e">
        <f t="array" ref="M74">IF(ROW(G73)&gt; COUNTA($G$2:$G$109), "",INDEX($G:$G, SMALL(IF(G$2:G$109&lt;&gt;"",
ROW($2:$109)), ROW(A73))))</f>
        <v>#NUM!</v>
      </c>
      <c r="N74" s="56">
        <f t="shared" si="4"/>
        <v>0</v>
      </c>
    </row>
    <row r="75" spans="1:14" x14ac:dyDescent="0.3">
      <c r="A75" t="str">
        <f>Datenbank_WING!A181</f>
        <v/>
      </c>
      <c r="B75">
        <f>Datenbank_WING!B181</f>
        <v>0</v>
      </c>
      <c r="D75">
        <f t="shared" si="5"/>
        <v>0</v>
      </c>
      <c r="F75">
        <f>(COUNTIF($A$1:A75,A75)=1)+MAX(F$1:F74)</f>
        <v>2</v>
      </c>
      <c r="G75" t="str">
        <f t="shared" si="3"/>
        <v/>
      </c>
      <c r="H75">
        <f>SUMIF(A75:$A$109,G75,B75:$B$109)</f>
        <v>0</v>
      </c>
      <c r="M75" s="54" t="e">
        <f t="array" ref="M75">IF(ROW(G74)&gt; COUNTA($G$2:$G$109), "",INDEX($G:$G, SMALL(IF(G$2:G$109&lt;&gt;"",
ROW($2:$109)), ROW(A74))))</f>
        <v>#NUM!</v>
      </c>
      <c r="N75" s="56">
        <f t="shared" si="4"/>
        <v>0</v>
      </c>
    </row>
    <row r="76" spans="1:14" x14ac:dyDescent="0.3">
      <c r="A76" t="str">
        <f>Datenbank_WING!A182</f>
        <v/>
      </c>
      <c r="B76">
        <f>Datenbank_WING!B182</f>
        <v>0</v>
      </c>
      <c r="D76">
        <f t="shared" si="5"/>
        <v>0</v>
      </c>
      <c r="F76">
        <f>(COUNTIF($A$1:A76,A76)=1)+MAX(F$1:F75)</f>
        <v>2</v>
      </c>
      <c r="G76" t="str">
        <f t="shared" si="3"/>
        <v/>
      </c>
      <c r="H76">
        <f>SUMIF(A76:$A$109,G76,B76:$B$109)</f>
        <v>0</v>
      </c>
      <c r="M76" s="54" t="e">
        <f t="array" ref="M76">IF(ROW(G75)&gt; COUNTA($G$2:$G$109), "",INDEX($G:$G, SMALL(IF(G$2:G$109&lt;&gt;"",
ROW($2:$109)), ROW(A75))))</f>
        <v>#NUM!</v>
      </c>
      <c r="N76" s="56">
        <f t="shared" si="4"/>
        <v>0</v>
      </c>
    </row>
    <row r="77" spans="1:14" x14ac:dyDescent="0.3">
      <c r="A77" t="str">
        <f>Datenbank_WING!A183</f>
        <v/>
      </c>
      <c r="B77">
        <f>Datenbank_WING!B183</f>
        <v>0</v>
      </c>
      <c r="F77">
        <f>(COUNTIF($A$1:A77,A77)=1)+MAX(F$1:F76)</f>
        <v>2</v>
      </c>
      <c r="G77" t="str">
        <f t="shared" si="3"/>
        <v/>
      </c>
      <c r="H77">
        <f>SUMIF(A77:$A$109,G77,B77:$B$109)</f>
        <v>0</v>
      </c>
      <c r="M77" s="54" t="e">
        <f t="array" ref="M77">IF(ROW(G76)&gt; COUNTA($G$2:$G$109), "",INDEX($G:$G, SMALL(IF(G$2:G$109&lt;&gt;"",
ROW($2:$109)), ROW(A76))))</f>
        <v>#NUM!</v>
      </c>
      <c r="N77" s="56">
        <f t="shared" si="4"/>
        <v>0</v>
      </c>
    </row>
    <row r="78" spans="1:14" x14ac:dyDescent="0.3">
      <c r="A78" t="str">
        <f>Datenbank_WING!A184</f>
        <v/>
      </c>
      <c r="B78">
        <f>Datenbank_WING!B184</f>
        <v>0</v>
      </c>
      <c r="F78">
        <f>(COUNTIF($A$1:A78,A78)=1)+MAX(F$1:F77)</f>
        <v>2</v>
      </c>
      <c r="G78" t="str">
        <f t="shared" si="3"/>
        <v/>
      </c>
      <c r="H78">
        <f>SUMIF(A78:$A$109,G78,B78:$B$109)</f>
        <v>0</v>
      </c>
      <c r="M78" s="54" t="e">
        <f t="array" ref="M78">IF(ROW(G77)&gt; COUNTA($G$2:$G$109), "",INDEX($G:$G, SMALL(IF(G$2:G$109&lt;&gt;"",
ROW($2:$109)), ROW(A77))))</f>
        <v>#NUM!</v>
      </c>
      <c r="N78" s="56">
        <f t="shared" si="4"/>
        <v>0</v>
      </c>
    </row>
    <row r="79" spans="1:14" x14ac:dyDescent="0.3">
      <c r="A79" t="str">
        <f>Datenbank_WING!A185</f>
        <v/>
      </c>
      <c r="B79">
        <f>Datenbank_WING!B185</f>
        <v>0</v>
      </c>
      <c r="F79">
        <f>(COUNTIF($A$1:A79,A79)=1)+MAX(F$1:F78)</f>
        <v>2</v>
      </c>
      <c r="G79" t="str">
        <f t="shared" si="3"/>
        <v/>
      </c>
      <c r="H79">
        <f>SUMIF(A79:$A$109,G79,B79:$B$109)</f>
        <v>0</v>
      </c>
      <c r="M79" s="54" t="e">
        <f t="array" ref="M79">IF(ROW(G78)&gt; COUNTA($G$2:$G$109), "",INDEX($G:$G, SMALL(IF(G$2:G$109&lt;&gt;"",
ROW($2:$109)), ROW(A78))))</f>
        <v>#NUM!</v>
      </c>
      <c r="N79" s="56">
        <f t="shared" si="4"/>
        <v>0</v>
      </c>
    </row>
    <row r="80" spans="1:14" x14ac:dyDescent="0.3">
      <c r="A80" t="str">
        <f>Datenbank_WING!A186</f>
        <v/>
      </c>
      <c r="B80">
        <f>Datenbank_WING!B186</f>
        <v>0</v>
      </c>
      <c r="F80">
        <f>(COUNTIF($A$1:A80,A80)=1)+MAX(F$1:F79)</f>
        <v>2</v>
      </c>
      <c r="G80" t="str">
        <f t="shared" si="3"/>
        <v/>
      </c>
      <c r="H80">
        <f>SUMIF(A80:$A$109,G80,B80:$B$109)</f>
        <v>0</v>
      </c>
      <c r="M80" s="54" t="e">
        <f t="array" ref="M80">IF(ROW(G79)&gt; COUNTA($G$2:$G$109), "",INDEX($G:$G, SMALL(IF(G$2:G$109&lt;&gt;"",
ROW($2:$109)), ROW(A79))))</f>
        <v>#NUM!</v>
      </c>
      <c r="N80" s="56">
        <f t="shared" si="4"/>
        <v>0</v>
      </c>
    </row>
    <row r="81" spans="1:14" x14ac:dyDescent="0.3">
      <c r="A81" t="str">
        <f>Datenbank_WING!A187</f>
        <v/>
      </c>
      <c r="B81">
        <f>Datenbank_WING!B187</f>
        <v>0</v>
      </c>
      <c r="F81">
        <f>(COUNTIF($A$1:A81,A81)=1)+MAX(F$1:F80)</f>
        <v>2</v>
      </c>
      <c r="G81" t="str">
        <f t="shared" si="3"/>
        <v/>
      </c>
      <c r="H81">
        <f>SUMIF(A81:$A$109,G81,B81:$B$109)</f>
        <v>0</v>
      </c>
      <c r="M81" s="54" t="e">
        <f t="array" ref="M81">IF(ROW(G80)&gt; COUNTA($G$2:$G$109), "",INDEX($G:$G, SMALL(IF(G$2:G$109&lt;&gt;"",
ROW($2:$109)), ROW(A80))))</f>
        <v>#NUM!</v>
      </c>
      <c r="N81" s="56">
        <f t="shared" si="4"/>
        <v>0</v>
      </c>
    </row>
    <row r="82" spans="1:14" x14ac:dyDescent="0.3">
      <c r="A82" t="str">
        <f>Datenbank_WING!A188</f>
        <v/>
      </c>
      <c r="B82">
        <f>Datenbank_WING!B188</f>
        <v>0</v>
      </c>
      <c r="F82">
        <f>(COUNTIF($A$1:A82,A82)=1)+MAX(F$1:F81)</f>
        <v>2</v>
      </c>
      <c r="G82" t="str">
        <f t="shared" si="3"/>
        <v/>
      </c>
      <c r="H82">
        <f>SUMIF(A82:$A$109,G82,B82:$B$109)</f>
        <v>0</v>
      </c>
      <c r="M82" s="54" t="e">
        <f t="array" ref="M82">IF(ROW(G81)&gt; COUNTA($G$2:$G$109), "",INDEX($G:$G, SMALL(IF(G$2:G$109&lt;&gt;"",
ROW($2:$109)), ROW(A81))))</f>
        <v>#NUM!</v>
      </c>
      <c r="N82" s="56">
        <f t="shared" si="4"/>
        <v>0</v>
      </c>
    </row>
    <row r="83" spans="1:14" x14ac:dyDescent="0.3">
      <c r="A83" t="str">
        <f>Datenbank_WING!A189</f>
        <v/>
      </c>
      <c r="B83">
        <f>Datenbank_WING!B189</f>
        <v>0</v>
      </c>
      <c r="F83">
        <f>(COUNTIF($A$1:A83,A83)=1)+MAX(F$1:F82)</f>
        <v>2</v>
      </c>
      <c r="G83" t="str">
        <f t="shared" si="3"/>
        <v/>
      </c>
      <c r="H83">
        <f>SUMIF(A83:$A$109,G83,B83:$B$109)</f>
        <v>0</v>
      </c>
      <c r="M83" s="54" t="e">
        <f t="array" ref="M83">IF(ROW(G82)&gt; COUNTA($G$2:$G$109), "",INDEX($G:$G, SMALL(IF(G$2:G$109&lt;&gt;"",
ROW($2:$109)), ROW(A82))))</f>
        <v>#NUM!</v>
      </c>
      <c r="N83" s="56">
        <f t="shared" si="4"/>
        <v>0</v>
      </c>
    </row>
    <row r="84" spans="1:14" x14ac:dyDescent="0.3">
      <c r="A84" t="str">
        <f>Datenbank_WING!A190</f>
        <v/>
      </c>
      <c r="B84">
        <f>Datenbank_WING!B190</f>
        <v>0</v>
      </c>
      <c r="F84">
        <f>(COUNTIF($A$1:A84,A84)=1)+MAX(F$1:F83)</f>
        <v>2</v>
      </c>
      <c r="G84" t="str">
        <f t="shared" si="3"/>
        <v/>
      </c>
      <c r="H84">
        <f>SUMIF(A84:$A$109,G84,B84:$B$109)</f>
        <v>0</v>
      </c>
      <c r="M84" s="54" t="e">
        <f t="array" ref="M84">IF(ROW(G83)&gt; COUNTA($G$2:$G$109), "",INDEX($G:$G, SMALL(IF(G$2:G$109&lt;&gt;"",
ROW($2:$109)), ROW(A83))))</f>
        <v>#NUM!</v>
      </c>
      <c r="N84" s="56">
        <f t="shared" si="4"/>
        <v>0</v>
      </c>
    </row>
    <row r="85" spans="1:14" x14ac:dyDescent="0.3">
      <c r="A85" t="str">
        <f>Datenbank_WING!A191</f>
        <v/>
      </c>
      <c r="B85">
        <f>Datenbank_WING!B191</f>
        <v>0</v>
      </c>
      <c r="F85">
        <f>(COUNTIF($A$1:A85,A85)=1)+MAX(F$1:F84)</f>
        <v>2</v>
      </c>
      <c r="G85" t="str">
        <f t="shared" si="3"/>
        <v/>
      </c>
      <c r="H85">
        <f>SUMIF(A85:$A$109,G85,B85:$B$109)</f>
        <v>0</v>
      </c>
      <c r="M85" s="54" t="e">
        <f t="array" ref="M85">IF(ROW(G84)&gt; COUNTA($G$2:$G$109), "",INDEX($G:$G, SMALL(IF(G$2:G$109&lt;&gt;"",
ROW($2:$109)), ROW(A84))))</f>
        <v>#NUM!</v>
      </c>
      <c r="N85" s="56">
        <f t="shared" si="4"/>
        <v>0</v>
      </c>
    </row>
    <row r="86" spans="1:14" x14ac:dyDescent="0.3">
      <c r="A86" t="str">
        <f>Datenbank_WING!A192</f>
        <v/>
      </c>
      <c r="B86">
        <f>Datenbank_WING!B192</f>
        <v>0</v>
      </c>
      <c r="F86">
        <f>(COUNTIF($A$1:A86,A86)=1)+MAX(F$1:F85)</f>
        <v>2</v>
      </c>
      <c r="G86" t="str">
        <f t="shared" si="3"/>
        <v/>
      </c>
      <c r="H86">
        <f>SUMIF(A86:$A$109,G86,B86:$B$109)</f>
        <v>0</v>
      </c>
      <c r="M86" s="54" t="e">
        <f t="array" ref="M86">IF(ROW(G85)&gt; COUNTA($G$2:$G$109), "",INDEX($G:$G, SMALL(IF(G$2:G$109&lt;&gt;"",
ROW($2:$109)), ROW(A85))))</f>
        <v>#NUM!</v>
      </c>
      <c r="N86" s="56">
        <f t="shared" si="4"/>
        <v>0</v>
      </c>
    </row>
    <row r="87" spans="1:14" x14ac:dyDescent="0.3">
      <c r="A87" t="str">
        <f>Datenbank_WING!A193</f>
        <v/>
      </c>
      <c r="B87">
        <f>Datenbank_WING!B193</f>
        <v>0</v>
      </c>
      <c r="F87">
        <f>(COUNTIF($A$1:A87,A87)=1)+MAX(F$1:F86)</f>
        <v>2</v>
      </c>
      <c r="G87" t="str">
        <f t="shared" si="3"/>
        <v/>
      </c>
      <c r="H87">
        <f>SUMIF(A87:$A$109,G87,B87:$B$109)</f>
        <v>0</v>
      </c>
      <c r="M87" s="54" t="e">
        <f t="array" ref="M87">IF(ROW(G86)&gt; COUNTA($G$2:$G$109), "",INDEX($G:$G, SMALL(IF(G$2:G$109&lt;&gt;"",
ROW($2:$109)), ROW(A86))))</f>
        <v>#NUM!</v>
      </c>
      <c r="N87" s="56">
        <f t="shared" si="4"/>
        <v>0</v>
      </c>
    </row>
    <row r="88" spans="1:14" x14ac:dyDescent="0.3">
      <c r="A88" t="str">
        <f>Datenbank_WING!A194</f>
        <v/>
      </c>
      <c r="B88">
        <f>Datenbank_WING!B194</f>
        <v>0</v>
      </c>
      <c r="F88">
        <f>(COUNTIF($A$1:A88,A88)=1)+MAX(F$1:F87)</f>
        <v>2</v>
      </c>
      <c r="G88" t="str">
        <f t="shared" si="3"/>
        <v/>
      </c>
      <c r="H88">
        <f>SUMIF(A88:$A$109,G88,B88:$B$109)</f>
        <v>0</v>
      </c>
      <c r="M88" s="54" t="e">
        <f t="array" ref="M88">IF(ROW(G87)&gt; COUNTA($G$2:$G$109), "",INDEX($G:$G, SMALL(IF(G$2:G$109&lt;&gt;"",
ROW($2:$109)), ROW(A87))))</f>
        <v>#NUM!</v>
      </c>
      <c r="N88" s="56">
        <f t="shared" si="4"/>
        <v>0</v>
      </c>
    </row>
    <row r="89" spans="1:14" x14ac:dyDescent="0.3">
      <c r="A89" t="str">
        <f>Datenbank_WING!A195</f>
        <v/>
      </c>
      <c r="B89">
        <f>Datenbank_WING!B195</f>
        <v>0</v>
      </c>
      <c r="F89">
        <f>(COUNTIF($A$1:A89,A89)=1)+MAX(F$1:F88)</f>
        <v>2</v>
      </c>
      <c r="G89" t="str">
        <f t="shared" si="3"/>
        <v/>
      </c>
      <c r="H89">
        <f>SUMIF(A89:$A$109,G89,B89:$B$109)</f>
        <v>0</v>
      </c>
      <c r="M89" s="54" t="e">
        <f t="array" ref="M89">IF(ROW(G88)&gt; COUNTA($G$2:$G$109), "",INDEX($G:$G, SMALL(IF(G$2:G$109&lt;&gt;"",
ROW($2:$109)), ROW(A88))))</f>
        <v>#NUM!</v>
      </c>
      <c r="N89" s="56">
        <f t="shared" si="4"/>
        <v>0</v>
      </c>
    </row>
    <row r="90" spans="1:14" x14ac:dyDescent="0.3">
      <c r="A90" t="str">
        <f>Datenbank_WING!A196</f>
        <v/>
      </c>
      <c r="B90">
        <f>Datenbank_WING!B196</f>
        <v>0</v>
      </c>
      <c r="F90">
        <f>(COUNTIF($A$1:A90,A90)=1)+MAX(F$1:F89)</f>
        <v>2</v>
      </c>
      <c r="G90" t="str">
        <f t="shared" si="3"/>
        <v/>
      </c>
      <c r="H90">
        <f>SUMIF(A90:$A$109,G90,B90:$B$109)</f>
        <v>0</v>
      </c>
      <c r="M90" s="54" t="e">
        <f t="array" ref="M90">IF(ROW(G89)&gt; COUNTA($G$2:$G$109), "",INDEX($G:$G, SMALL(IF(G$2:G$109&lt;&gt;"",
ROW($2:$109)), ROW(A89))))</f>
        <v>#NUM!</v>
      </c>
      <c r="N90" s="56">
        <f t="shared" si="4"/>
        <v>0</v>
      </c>
    </row>
    <row r="91" spans="1:14" x14ac:dyDescent="0.3">
      <c r="A91" t="str">
        <f>Datenbank_WING!A197</f>
        <v/>
      </c>
      <c r="B91">
        <f>Datenbank_WING!B197</f>
        <v>0</v>
      </c>
      <c r="F91">
        <f>(COUNTIF($A$1:A91,A91)=1)+MAX(F$1:F90)</f>
        <v>2</v>
      </c>
      <c r="G91" t="str">
        <f t="shared" si="3"/>
        <v/>
      </c>
      <c r="H91">
        <f>SUMIF(A91:$A$109,G91,B91:$B$109)</f>
        <v>0</v>
      </c>
      <c r="M91" s="54" t="e">
        <f t="array" ref="M91">IF(ROW(G90)&gt; COUNTA($G$2:$G$109), "",INDEX($G:$G, SMALL(IF(G$2:G$109&lt;&gt;"",
ROW($2:$109)), ROW(A90))))</f>
        <v>#NUM!</v>
      </c>
      <c r="N91" s="56">
        <f t="shared" si="4"/>
        <v>0</v>
      </c>
    </row>
    <row r="92" spans="1:14" x14ac:dyDescent="0.3">
      <c r="A92" t="str">
        <f>Datenbank_WING!A198</f>
        <v/>
      </c>
      <c r="B92">
        <f>Datenbank_WING!B198</f>
        <v>0</v>
      </c>
      <c r="F92">
        <f>(COUNTIF($A$1:A92,A92)=1)+MAX(F$1:F91)</f>
        <v>2</v>
      </c>
      <c r="G92" t="str">
        <f t="shared" si="3"/>
        <v/>
      </c>
      <c r="H92">
        <f>SUMIF(A92:$A$109,G92,B92:$B$109)</f>
        <v>0</v>
      </c>
      <c r="M92" s="54" t="e">
        <f t="array" ref="M92">IF(ROW(G91)&gt; COUNTA($G$2:$G$109), "",INDEX($G:$G, SMALL(IF(G$2:G$109&lt;&gt;"",
ROW($2:$109)), ROW(A91))))</f>
        <v>#NUM!</v>
      </c>
      <c r="N92" s="56">
        <f t="shared" si="4"/>
        <v>0</v>
      </c>
    </row>
    <row r="93" spans="1:14" x14ac:dyDescent="0.3">
      <c r="A93" t="str">
        <f>Datenbank_WING!A199</f>
        <v/>
      </c>
      <c r="B93">
        <f>Datenbank_WING!B199</f>
        <v>0</v>
      </c>
      <c r="F93">
        <f>(COUNTIF($A$1:A93,A93)=1)+MAX(F$1:F92)</f>
        <v>2</v>
      </c>
      <c r="G93" t="str">
        <f t="shared" si="3"/>
        <v/>
      </c>
      <c r="H93">
        <f>SUMIF(A93:$A$109,G93,B93:$B$109)</f>
        <v>0</v>
      </c>
      <c r="M93" s="54" t="e">
        <f t="array" ref="M93">IF(ROW(G92)&gt; COUNTA($G$2:$G$109), "",INDEX($G:$G, SMALL(IF(G$2:G$109&lt;&gt;"",
ROW($2:$109)), ROW(A92))))</f>
        <v>#NUM!</v>
      </c>
      <c r="N93" s="56">
        <f t="shared" si="4"/>
        <v>0</v>
      </c>
    </row>
    <row r="94" spans="1:14" x14ac:dyDescent="0.3">
      <c r="A94" t="str">
        <f>Datenbank_WING!A200</f>
        <v/>
      </c>
      <c r="B94">
        <f>Datenbank_WING!B200</f>
        <v>0</v>
      </c>
      <c r="F94">
        <f>(COUNTIF($A$1:A94,A94)=1)+MAX(F$1:F93)</f>
        <v>2</v>
      </c>
      <c r="G94" t="str">
        <f t="shared" si="3"/>
        <v/>
      </c>
      <c r="H94">
        <f>SUMIF(A94:$A$109,G94,B94:$B$109)</f>
        <v>0</v>
      </c>
      <c r="M94" s="54" t="e">
        <f t="array" ref="M94">IF(ROW(G93)&gt; COUNTA($G$2:$G$109), "",INDEX($G:$G, SMALL(IF(G$2:G$109&lt;&gt;"",
ROW($2:$109)), ROW(A93))))</f>
        <v>#NUM!</v>
      </c>
      <c r="N94" s="56">
        <f t="shared" si="4"/>
        <v>0</v>
      </c>
    </row>
    <row r="95" spans="1:14" x14ac:dyDescent="0.3">
      <c r="A95" t="str">
        <f>Datenbank_WING!A201</f>
        <v/>
      </c>
      <c r="B95">
        <f>Datenbank_WING!B201</f>
        <v>0</v>
      </c>
      <c r="F95">
        <f>(COUNTIF($A$1:A95,A95)=1)+MAX(F$1:F94)</f>
        <v>2</v>
      </c>
      <c r="G95" t="str">
        <f t="shared" si="3"/>
        <v/>
      </c>
      <c r="H95">
        <f>SUMIF(A95:$A$109,G95,B95:$B$109)</f>
        <v>0</v>
      </c>
      <c r="M95" s="54" t="e">
        <f t="array" ref="M95">IF(ROW(G94)&gt; COUNTA($G$2:$G$109), "",INDEX($G:$G, SMALL(IF(G$2:G$109&lt;&gt;"",
ROW($2:$109)), ROW(A94))))</f>
        <v>#NUM!</v>
      </c>
      <c r="N95" s="56">
        <f t="shared" si="4"/>
        <v>0</v>
      </c>
    </row>
    <row r="96" spans="1:14" x14ac:dyDescent="0.3">
      <c r="A96" t="str">
        <f>Datenbank_WING!A202</f>
        <v/>
      </c>
      <c r="B96">
        <f>Datenbank_WING!B202</f>
        <v>0</v>
      </c>
      <c r="F96">
        <f>(COUNTIF($A$1:A96,A96)=1)+MAX(F$1:F95)</f>
        <v>2</v>
      </c>
      <c r="G96" t="str">
        <f t="shared" si="3"/>
        <v/>
      </c>
      <c r="H96">
        <f>SUMIF(A96:$A$109,G96,B96:$B$109)</f>
        <v>0</v>
      </c>
      <c r="M96" s="54" t="e">
        <f t="array" ref="M96">IF(ROW(G95)&gt; COUNTA($G$2:$G$109), "",INDEX($G:$G, SMALL(IF(G$2:G$109&lt;&gt;"",
ROW($2:$109)), ROW(A95))))</f>
        <v>#NUM!</v>
      </c>
      <c r="N96" s="56">
        <f t="shared" si="4"/>
        <v>0</v>
      </c>
    </row>
    <row r="97" spans="1:14" x14ac:dyDescent="0.3">
      <c r="A97" t="str">
        <f>Datenbank_WING!A203</f>
        <v/>
      </c>
      <c r="B97">
        <f>Datenbank_WING!B203</f>
        <v>0</v>
      </c>
      <c r="F97">
        <f>(COUNTIF($A$1:A97,A97)=1)+MAX(F$1:F96)</f>
        <v>2</v>
      </c>
      <c r="G97" t="str">
        <f t="shared" si="3"/>
        <v/>
      </c>
      <c r="H97">
        <f>SUMIF(A97:$A$109,G97,B97:$B$109)</f>
        <v>0</v>
      </c>
      <c r="M97" s="54" t="e">
        <f t="array" ref="M97">IF(ROW(G96)&gt; COUNTA($G$2:$G$109), "",INDEX($G:$G, SMALL(IF(G$2:G$109&lt;&gt;"",
ROW($2:$109)), ROW(A96))))</f>
        <v>#NUM!</v>
      </c>
      <c r="N97" s="56">
        <f t="shared" si="4"/>
        <v>0</v>
      </c>
    </row>
    <row r="98" spans="1:14" x14ac:dyDescent="0.3">
      <c r="A98" t="str">
        <f>Datenbank_WING!A204</f>
        <v/>
      </c>
      <c r="B98">
        <f>Datenbank_WING!B204</f>
        <v>0</v>
      </c>
      <c r="F98">
        <f>(COUNTIF($A$1:A98,A98)=1)+MAX(F$1:F97)</f>
        <v>2</v>
      </c>
      <c r="G98" t="str">
        <f t="shared" si="3"/>
        <v/>
      </c>
      <c r="H98">
        <f>SUMIF(A98:$A$109,G98,B98:$B$109)</f>
        <v>0</v>
      </c>
      <c r="M98" s="54" t="e">
        <f t="array" ref="M98">IF(ROW(G97)&gt; COUNTA($G$2:$G$109), "",INDEX($G:$G, SMALL(IF(G$2:G$109&lt;&gt;"",
ROW($2:$109)), ROW(A97))))</f>
        <v>#NUM!</v>
      </c>
      <c r="N98" s="56">
        <f t="shared" si="4"/>
        <v>0</v>
      </c>
    </row>
    <row r="99" spans="1:14" x14ac:dyDescent="0.3">
      <c r="A99" t="str">
        <f>Datenbank_WING!A205</f>
        <v/>
      </c>
      <c r="B99">
        <f>Datenbank_WING!B205</f>
        <v>0</v>
      </c>
      <c r="F99">
        <f>(COUNTIF($A$1:A99,A99)=1)+MAX(F$1:F98)</f>
        <v>2</v>
      </c>
      <c r="G99" t="str">
        <f t="shared" si="3"/>
        <v/>
      </c>
      <c r="H99">
        <f>SUMIF(A99:$A$109,G99,B99:$B$109)</f>
        <v>0</v>
      </c>
      <c r="M99" s="54" t="e">
        <f t="array" ref="M99">IF(ROW(G98)&gt; COUNTA($G$2:$G$109), "",INDEX($G:$G, SMALL(IF(G$2:G$109&lt;&gt;"",
ROW($2:$109)), ROW(A98))))</f>
        <v>#NUM!</v>
      </c>
      <c r="N99" s="56">
        <f t="shared" si="4"/>
        <v>0</v>
      </c>
    </row>
    <row r="100" spans="1:14" x14ac:dyDescent="0.3">
      <c r="A100" t="str">
        <f>Datenbank_WING!A206</f>
        <v/>
      </c>
      <c r="B100">
        <f>Datenbank_WING!B206</f>
        <v>0</v>
      </c>
      <c r="F100">
        <f>(COUNTIF($A$1:A100,A100)=1)+MAX(F$1:F99)</f>
        <v>2</v>
      </c>
      <c r="G100" t="str">
        <f t="shared" si="3"/>
        <v/>
      </c>
      <c r="H100">
        <f>SUMIF(A100:$A$109,G100,B100:$B$109)</f>
        <v>0</v>
      </c>
      <c r="M100" s="54" t="e">
        <f t="array" ref="M100">IF(ROW(G99)&gt; COUNTA($G$2:$G$109), "",INDEX($G:$G, SMALL(IF(G$2:G$109&lt;&gt;"",
ROW($2:$109)), ROW(A99))))</f>
        <v>#NUM!</v>
      </c>
      <c r="N100" s="56">
        <f t="shared" si="4"/>
        <v>0</v>
      </c>
    </row>
    <row r="101" spans="1:14" x14ac:dyDescent="0.3">
      <c r="A101" t="str">
        <f>Datenbank_WING!A207</f>
        <v/>
      </c>
      <c r="B101">
        <f>Datenbank_WING!B207</f>
        <v>0</v>
      </c>
      <c r="F101">
        <f>(COUNTIF($A$1:A101,A101)=1)+MAX(F$1:F100)</f>
        <v>2</v>
      </c>
      <c r="G101" t="str">
        <f t="shared" si="3"/>
        <v/>
      </c>
      <c r="H101">
        <f>SUMIF(A101:$A$109,G101,B101:$B$109)</f>
        <v>0</v>
      </c>
      <c r="M101" s="54" t="e">
        <f t="array" ref="M101">IF(ROW(G100)&gt; COUNTA($G$2:$G$109), "",INDEX($G:$G, SMALL(IF(G$2:G$109&lt;&gt;"",
ROW($2:$109)), ROW(A100))))</f>
        <v>#NUM!</v>
      </c>
      <c r="N101" s="56">
        <f t="shared" si="4"/>
        <v>0</v>
      </c>
    </row>
    <row r="102" spans="1:14" x14ac:dyDescent="0.3">
      <c r="A102" t="str">
        <f>Datenbank_WING!A208</f>
        <v/>
      </c>
      <c r="B102">
        <f>Datenbank_WING!B208</f>
        <v>0</v>
      </c>
      <c r="F102">
        <f>(COUNTIF($A$1:A102,A102)=1)+MAX(F$1:F101)</f>
        <v>2</v>
      </c>
      <c r="G102" t="str">
        <f t="shared" si="3"/>
        <v/>
      </c>
      <c r="H102">
        <f>SUMIF(A102:$A$109,G102,B102:$B$109)</f>
        <v>0</v>
      </c>
      <c r="M102" s="54" t="e">
        <f t="array" ref="M102">IF(ROW(G101)&gt; COUNTA($G$2:$G$109), "",INDEX($G:$G, SMALL(IF(G$2:G$109&lt;&gt;"",
ROW($2:$109)), ROW(A101))))</f>
        <v>#NUM!</v>
      </c>
      <c r="N102" s="56">
        <f t="shared" si="4"/>
        <v>0</v>
      </c>
    </row>
    <row r="103" spans="1:14" x14ac:dyDescent="0.3">
      <c r="A103" t="str">
        <f>Datenbank_WING!A209</f>
        <v/>
      </c>
      <c r="B103">
        <f>Datenbank_WING!B209</f>
        <v>0</v>
      </c>
      <c r="F103">
        <f>(COUNTIF($A$1:A103,A103)=1)+MAX(F$1:F102)</f>
        <v>2</v>
      </c>
      <c r="G103" t="str">
        <f t="shared" si="3"/>
        <v/>
      </c>
      <c r="H103">
        <f>SUMIF(A103:$A$109,G103,B103:$B$109)</f>
        <v>0</v>
      </c>
      <c r="M103" s="54" t="e">
        <f t="array" ref="M103">IF(ROW(G102)&gt; COUNTA($G$2:$G$109), "",INDEX($G:$G, SMALL(IF(G$2:G$109&lt;&gt;"",
ROW($2:$109)), ROW(A102))))</f>
        <v>#NUM!</v>
      </c>
      <c r="N103" s="56">
        <f t="shared" si="4"/>
        <v>0</v>
      </c>
    </row>
    <row r="104" spans="1:14" x14ac:dyDescent="0.3">
      <c r="A104" t="str">
        <f>Datenbank_WING!A210</f>
        <v/>
      </c>
      <c r="B104">
        <f>Datenbank_WING!B210</f>
        <v>0</v>
      </c>
      <c r="F104">
        <f>(COUNTIF($A$1:A104,A104)=1)+MAX(F$1:F103)</f>
        <v>2</v>
      </c>
      <c r="G104" t="str">
        <f t="shared" si="3"/>
        <v/>
      </c>
      <c r="H104">
        <f>SUMIF(A104:$A$109,G104,B104:$B$109)</f>
        <v>0</v>
      </c>
      <c r="M104" s="54" t="e">
        <f t="array" ref="M104">IF(ROW(G103)&gt; COUNTA($G$2:$G$109), "",INDEX($G:$G, SMALL(IF(G$2:G$109&lt;&gt;"",
ROW($2:$109)), ROW(A103))))</f>
        <v>#NUM!</v>
      </c>
      <c r="N104" s="56">
        <f t="shared" si="4"/>
        <v>0</v>
      </c>
    </row>
    <row r="105" spans="1:14" x14ac:dyDescent="0.3">
      <c r="A105" t="str">
        <f>Datenbank_WING!A211</f>
        <v/>
      </c>
      <c r="B105">
        <f>Datenbank_WING!B211</f>
        <v>0</v>
      </c>
      <c r="F105">
        <f>(COUNTIF($A$1:A105,A105)=1)+MAX(F$1:F104)</f>
        <v>2</v>
      </c>
      <c r="G105" t="str">
        <f t="shared" si="3"/>
        <v/>
      </c>
      <c r="H105">
        <f>SUMIF(A105:$A$109,G105,B105:$B$109)</f>
        <v>0</v>
      </c>
      <c r="M105" s="54" t="e">
        <f t="array" ref="M105">IF(ROW(G104)&gt; COUNTA($G$2:$G$109), "",INDEX($G:$G, SMALL(IF(G$2:G$109&lt;&gt;"",
ROW($2:$109)), ROW(A104))))</f>
        <v>#NUM!</v>
      </c>
      <c r="N105" s="56">
        <f t="shared" si="4"/>
        <v>0</v>
      </c>
    </row>
    <row r="106" spans="1:14" x14ac:dyDescent="0.3">
      <c r="A106" t="str">
        <f>Datenbank_WING!A212</f>
        <v/>
      </c>
      <c r="B106">
        <f>Datenbank_WING!B212</f>
        <v>0</v>
      </c>
      <c r="F106">
        <f>(COUNTIF($A$1:A106,A106)=1)+MAX(F$1:F105)</f>
        <v>2</v>
      </c>
      <c r="G106" t="str">
        <f t="shared" si="3"/>
        <v/>
      </c>
      <c r="H106">
        <f>SUMIF(A106:$A$109,G106,B106:$B$109)</f>
        <v>0</v>
      </c>
      <c r="M106" s="54" t="e">
        <f t="array" ref="M106">IF(ROW(G105)&gt; COUNTA($G$2:$G$109), "",INDEX($G:$G, SMALL(IF(G$2:G$109&lt;&gt;"",
ROW($2:$109)), ROW(A105))))</f>
        <v>#NUM!</v>
      </c>
      <c r="N106" s="56">
        <f t="shared" si="4"/>
        <v>0</v>
      </c>
    </row>
    <row r="107" spans="1:14" x14ac:dyDescent="0.3">
      <c r="A107" t="str">
        <f>Datenbank_WING!A213</f>
        <v/>
      </c>
      <c r="B107">
        <f>Datenbank_WING!B213</f>
        <v>0</v>
      </c>
      <c r="F107">
        <f>(COUNTIF($A$1:A107,A107)=1)+MAX(F$1:F106)</f>
        <v>2</v>
      </c>
      <c r="G107" t="str">
        <f t="shared" si="3"/>
        <v/>
      </c>
      <c r="H107">
        <f>SUMIF(A107:$A$109,G107,B107:$B$109)</f>
        <v>0</v>
      </c>
      <c r="M107" s="54" t="e">
        <f t="array" ref="M107">IF(ROW(G106)&gt; COUNTA($G$2:$G$109), "",INDEX($G:$G, SMALL(IF(G$2:G$109&lt;&gt;"",
ROW($2:$109)), ROW(A106))))</f>
        <v>#NUM!</v>
      </c>
      <c r="N107" s="56">
        <f t="shared" si="4"/>
        <v>0</v>
      </c>
    </row>
    <row r="108" spans="1:14" x14ac:dyDescent="0.3">
      <c r="A108" t="str">
        <f>Datenbank_WING!A214</f>
        <v/>
      </c>
      <c r="B108">
        <f>Datenbank_WING!B214</f>
        <v>0</v>
      </c>
      <c r="F108">
        <f>(COUNTIF($A$1:A108,A108)=1)+MAX(F$1:F107)</f>
        <v>2</v>
      </c>
      <c r="G108" t="str">
        <f t="shared" si="3"/>
        <v/>
      </c>
      <c r="H108">
        <f>SUMIF(A108:$A$109,G108,B108:$B$109)</f>
        <v>0</v>
      </c>
      <c r="M108" s="54" t="e">
        <f t="array" ref="M108">IF(ROW(G107)&gt; COUNTA($G$2:$G$109), "",INDEX($G:$G, SMALL(IF(G$2:G$109&lt;&gt;"",
ROW($2:$109)), ROW(A107))))</f>
        <v>#NUM!</v>
      </c>
      <c r="N108" s="56">
        <f t="shared" si="4"/>
        <v>0</v>
      </c>
    </row>
    <row r="109" spans="1:14" x14ac:dyDescent="0.3">
      <c r="A109" t="str">
        <f>Datenbank_WING!A215</f>
        <v/>
      </c>
      <c r="B109">
        <f>Datenbank_WING!B215</f>
        <v>0</v>
      </c>
      <c r="F109">
        <f>(COUNTIF($A$1:A109,A109)=1)+MAX(F$1:F108)</f>
        <v>2</v>
      </c>
      <c r="G109" t="str">
        <f t="shared" si="3"/>
        <v/>
      </c>
      <c r="H109">
        <f>SUMIF(A109:$A$109,G109,B109:$B$109)</f>
        <v>0</v>
      </c>
      <c r="M109" s="54" t="e">
        <f t="array" ref="M109">IF(ROW(G108)&gt; COUNTA($G$2:$G$109), "",INDEX($G:$G, SMALL(IF(G$2:G$109&lt;&gt;"",
ROW($2:$109)), ROW(A108))))</f>
        <v>#NUM!</v>
      </c>
      <c r="N109" s="56">
        <f t="shared" si="4"/>
        <v>0</v>
      </c>
    </row>
  </sheetData>
  <sheetProtection algorithmName="SHA-512" hashValue="Soc0YURGc2XhiwZgdn/evZk3DfDntdB7FWMdDB0uFIHD/wL9JMG0FuG90u/njf1gvdlPUyb7U9YcYZ0nCNxxnQ==" saltValue="Ai6idBlqkaCAm/LM/GsSCw==" spinCount="100000" sheet="1" objects="1" scenarios="1"/>
  <dataConsolidate topLabels="1" link="1">
    <dataRefs count="3">
      <dataRef ref="A107:B179" sheet="Datenbank_WING"/>
      <dataRef ref="A108:B179" sheet="Datenbank_WING"/>
      <dataRef ref="A2:B100" sheet="duplikate_WING"/>
    </dataRefs>
  </dataConsolidate>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zoomScale="55" zoomScaleNormal="55" workbookViewId="0">
      <selection activeCell="K11" sqref="K11"/>
    </sheetView>
  </sheetViews>
  <sheetFormatPr baseColWidth="10" defaultRowHeight="14.4" x14ac:dyDescent="0.3"/>
  <cols>
    <col min="1" max="1" width="34.44140625" customWidth="1"/>
    <col min="3" max="3" width="16.77734375" bestFit="1" customWidth="1"/>
    <col min="5" max="5" width="31.44140625" customWidth="1"/>
    <col min="6" max="6" width="42.44140625" bestFit="1" customWidth="1"/>
    <col min="7" max="7" width="32" bestFit="1" customWidth="1"/>
    <col min="8" max="8" width="17.109375" bestFit="1" customWidth="1"/>
    <col min="9" max="9" width="44.77734375" bestFit="1" customWidth="1"/>
    <col min="10" max="10" width="17.109375" bestFit="1" customWidth="1"/>
    <col min="13" max="14" width="42.109375" bestFit="1" customWidth="1"/>
  </cols>
  <sheetData>
    <row r="1" spans="1:20" x14ac:dyDescent="0.3">
      <c r="A1" s="52" t="s">
        <v>15</v>
      </c>
      <c r="C1" t="s">
        <v>141</v>
      </c>
      <c r="E1" t="s">
        <v>142</v>
      </c>
    </row>
    <row r="2" spans="1:20" ht="28.8" x14ac:dyDescent="0.3">
      <c r="A2" s="15" t="s">
        <v>136</v>
      </c>
      <c r="C2" t="s">
        <v>9</v>
      </c>
    </row>
    <row r="3" spans="1:20" ht="28.8" x14ac:dyDescent="0.3">
      <c r="A3" s="14" t="s">
        <v>39</v>
      </c>
      <c r="C3" t="s">
        <v>11</v>
      </c>
      <c r="E3" s="22"/>
      <c r="F3" s="23" t="s">
        <v>6</v>
      </c>
      <c r="G3" s="23" t="s">
        <v>7</v>
      </c>
      <c r="H3" s="23" t="s">
        <v>8</v>
      </c>
      <c r="I3" s="23" t="s">
        <v>25</v>
      </c>
      <c r="J3" s="24" t="s">
        <v>26</v>
      </c>
      <c r="K3" s="24" t="s">
        <v>27</v>
      </c>
      <c r="L3" s="24" t="s">
        <v>143</v>
      </c>
      <c r="M3" s="24" t="s">
        <v>144</v>
      </c>
      <c r="N3" s="24" t="s">
        <v>145</v>
      </c>
      <c r="O3" s="24" t="s">
        <v>9</v>
      </c>
      <c r="P3" s="24" t="s">
        <v>11</v>
      </c>
      <c r="Q3" s="24" t="s">
        <v>12</v>
      </c>
      <c r="R3" s="26" t="s">
        <v>118</v>
      </c>
      <c r="T3" s="74"/>
    </row>
    <row r="4" spans="1:20" ht="28.8" x14ac:dyDescent="0.3">
      <c r="A4" s="15" t="s">
        <v>40</v>
      </c>
      <c r="C4" t="s">
        <v>12</v>
      </c>
      <c r="E4" s="22" t="s">
        <v>30</v>
      </c>
      <c r="F4" s="25">
        <f>IF(ISBLANK(Modulplaner_TVWL!$C$9),0,MIN(Modulplaner_TVWL!$D$9,IF(OR(Modulplaner_TVWL!$C$9="Einführung in die Programmierung
",Modulplaner_TVWL!$C$9="Einführung in die Ökonometrie
",Modulplaner_TVWL!$C$9="Einführung in das Privatrecht
"),5,IF(Modulplaner_TVWL!$C$9="Verfassungs- und Verwaltungsrecht
",6,IF(OR(Modulplaner_TVWL!$C$9="Grundlagen BWL I
",Modulplaner_TVWL!$C$9="Mathematik I
",Modulplaner_TVWL!$C$9="Mathematik II
",Modulplaner_TVWL!$C$9="Mathematik III
",Modulplaner_TVWL!$C$9="Allgemeine und Anorganische Chemie
",Modulplaner_TVWL!$C$9="Anorganisch-Chemisches Praktikum
"),7,IF(OR(Modulplaner_TVWL!$C$9="Grundlagen BWL II
",Modulplaner_TVWL!$C$9="Maschinenkonstruktionslehre
"),8,IF(OR(Modulplaner_TVWL!$C$9="Einführung in die Statistik
",Modulplaner_TVWL!$C$9="Einführung in die Volkswirtschaftslehre
",Modulplaner_TVWL!$C$9="Grundlagen der Informatik
"),10,IF(Modulplaner_TVWL!$C$9="Experimentalphysik
",14,9))))))))</f>
        <v>0</v>
      </c>
      <c r="G4" s="25">
        <f>IF(ISBLANK(Modulplaner_TVWL!$C$10),0,MIN(Modulplaner_TVWL!$D$10,IF(OR(Modulplaner_TVWL!$C$10="Einführung in die Programmierung
",Modulplaner_TVWL!$C$10="Einführung in die Ökonometrie
",Modulplaner_TVWL!$C$10="Einführung in das Privatrecht
"),5,IF(Modulplaner_TVWL!$C$10="Verfassungs- und Verwaltungsrecht
",6,IF(OR(Modulplaner_TVWL!$C$10="Grundlagen BWL I
",Modulplaner_TVWL!$C$10="Mathematik I
",Modulplaner_TVWL!$C$10="Mathematik II
",Modulplaner_TVWL!$C$10="Mathematik III
",Modulplaner_TVWL!$C$10="Allgemeine und Anorganische Chemie
",Modulplaner_TVWL!$C$10="Anorganisch-Chemisches Praktikum
"),7,IF(OR(Modulplaner_TVWL!$C$10="Grundlagen BWL II
",Modulplaner_TVWL!$C$10="Maschinenkonstruktionslehre
"),8,IF(OR(Modulplaner_TVWL!$C$10="Einführung in die Statistik
",Modulplaner_TVWL!$C$10="Einführung in die Volkswirtschaftslehre
",Modulplaner_TVWL!$C$10="Grundlagen der Informatik
"),10,IF(Modulplaner_TVWL!$C$10="Experimentalphysik
",14,9))))))))</f>
        <v>0</v>
      </c>
      <c r="H4" s="25">
        <f>IF(ISBLANK(Modulplaner_TVWL!$C$11),0,MIN(Modulplaner_TVWL!$D$11,IF(OR(Modulplaner_TVWL!$C$11="Einführung in die Programmierung
",Modulplaner_TVWL!$C$11="Einführung in die Ökonometrie
",Modulplaner_TVWL!$C$11="Einführung in das Privatrecht
"),5,IF(Modulplaner_TVWL!$C$11="Verfassungs- und Verwaltungsrecht
",6,IF(OR(Modulplaner_TVWL!$C$11="Grundlagen BWL I
",Modulplaner_TVWL!$C$11="Mathematik I
",Modulplaner_TVWL!$C$11="Mathematik II
",Modulplaner_TVWL!$C$11="Mathematik III
",Modulplaner_TVWL!$C$11="Allgemeine und Anorganische Chemie
",Modulplaner_TVWL!$C$11="Anorganisch-Chemisches Praktikum
"),7,IF(OR(Modulplaner_TVWL!$C$11="Grundlagen BWL II
",Modulplaner_TVWL!$C$11="Maschinenkonstruktionslehre
"),8,IF(OR(Modulplaner_TVWL!$C$11="Einführung in die Statistik
",Modulplaner_TVWL!$C$11="Einführung in die Volkswirtschaftslehre
",Modulplaner_TVWL!$C$11="Grundlagen der Informatik
"),10,IF(Modulplaner_TVWL!$C$11="Experimentalphysik
",14,9))))))))</f>
        <v>0</v>
      </c>
      <c r="I4" s="25">
        <f>IF(ISBLANK(Modulplaner_TVWL!$C$12),0,MIN(Modulplaner_TVWL!$D$12,IF(OR(Modulplaner_TVWL!$C$12="Einführung in die Programmierung
",Modulplaner_TVWL!$C$12="Einführung in die Ökonometrie
",Modulplaner_TVWL!$C$12="Einführung in das Privatrecht
"),5,IF(Modulplaner_TVWL!$C$12="Verfassungs- und Verwaltungsrecht
",6,IF(OR(Modulplaner_TVWL!$C$12="Grundlagen BWL I
",Modulplaner_TVWL!$C$12="Mathematik I
",Modulplaner_TVWL!$C$12="Mathematik II
",Modulplaner_TVWL!$C$12="Mathematik III
",Modulplaner_TVWL!$C$12="Allgemeine und Anorganische Chemie
",Modulplaner_TVWL!$C$12="Anorganisch-Chemisches Praktikum
"),7,IF(OR(Modulplaner_TVWL!$C$12="Grundlagen BWL II
",Modulplaner_TVWL!$C$12="Maschinenkonstruktionslehre
"),8,IF(OR(Modulplaner_TVWL!$C$12="Einführung in die Statistik
",Modulplaner_TVWL!$C$12="Einführung in die Volkswirtschaftslehre
",Modulplaner_TVWL!$C$12="Grundlagen der Informatik
"),10,IF(Modulplaner_TVWL!$C$12="Experimentalphysik
",14,9))))))))</f>
        <v>0</v>
      </c>
      <c r="J4" s="25">
        <f>IF(ISBLANK(Modulplaner_TVWL!$C$13),0,MIN(Modulplaner_TVWL!$D$13,IF(OR(Modulplaner_TVWL!$C$13="Einführung in die Programmierung
",Modulplaner_TVWL!$C$13="Einführung in die Ökonometrie
",Modulplaner_TVWL!$C$13="Einführung in das Privatrecht
"),5,IF(Modulplaner_TVWL!$C$13="Verfassungs- und Verwaltungsrecht
",6,IF(OR(Modulplaner_TVWL!$C$13="Grundlagen BWL I
",Modulplaner_TVWL!$C$13="Mathematik I
",Modulplaner_TVWL!$C$13="Mathematik II
",Modulplaner_TVWL!$C$13="Mathematik III
",Modulplaner_TVWL!$C$13="Allgemeine und Anorganische Chemie
",Modulplaner_TVWL!$C$13="Anorganisch-Chemisches Praktikum
"),7,IF(OR(Modulplaner_TVWL!$C$13="Grundlagen BWL II
",Modulplaner_TVWL!$C$13="Maschinenkonstruktionslehre
"),8,IF(OR(Modulplaner_TVWL!$C$13="Einführung in die Statistik
",Modulplaner_TVWL!$C$13="Einführung in die Volkswirtschaftslehre
",Modulplaner_TVWL!$C$13="Grundlagen der Informatik
"),10,IF(Modulplaner_TVWL!$C$13="Experimentalphysik
",14,9))))))))</f>
        <v>0</v>
      </c>
      <c r="K4" s="25">
        <f>IF(ISBLANK(Modulplaner_TVWL!$C$14),0,MIN(Modulplaner_TVWL!$D$14,IF(OR(Modulplaner_TVWL!$C$14="Einführung in die Programmierung
",Modulplaner_TVWL!$C$14="Einführung in die Ökonometrie
",Modulplaner_TVWL!$C$14="Einführung in das Privatrecht
"),5,IF(Modulplaner_TVWL!$C$14="Verfassungs- und Verwaltungsrecht
",6,IF(OR(Modulplaner_TVWL!$C$14="Grundlagen BWL I
",Modulplaner_TVWL!$C$14="Mathematik I
",Modulplaner_TVWL!$C$14="Mathematik II
",Modulplaner_TVWL!$C$14="Mathematik III
",Modulplaner_TVWL!$C$14="Allgemeine und Anorganische Chemie
",Modulplaner_TVWL!$C$14="Anorganisch-Chemisches Praktikum
"),7,IF(OR(Modulplaner_TVWL!$C$14="Grundlagen BWL II
",Modulplaner_TVWL!$C$14="Maschinenkonstruktionslehre
"),8,IF(OR(Modulplaner_TVWL!$C$14="Einführung in die Statistik
",Modulplaner_TVWL!$C$14="Einführung in die Volkswirtschaftslehre
",Modulplaner_TVWL!$C$14="Grundlagen der Informatik
"),10,IF(Modulplaner_TVWL!$C$14="Experimentalphysik
",14,9))))))))</f>
        <v>0</v>
      </c>
      <c r="L4" s="25">
        <f>IF(ISBLANK(Modulplaner_TVWL!$C$15),0,MIN(Modulplaner_TVWL!$D$15,IF(OR(Modulplaner_TVWL!$C$15="Einführung in die Programmierung
",Modulplaner_TVWL!$C$15="Einführung in die Ökonometrie
",Modulplaner_TVWL!$C$15="Einführung in das Privatrecht
"),5,IF(Modulplaner_TVWL!$C$15="Verfassungs- und Verwaltungsrecht
",6,IF(OR(Modulplaner_TVWL!$C$15="Grundlagen BWL I
",Modulplaner_TVWL!$C$15="Mathematik I
",Modulplaner_TVWL!$C$15="Mathematik II
",Modulplaner_TVWL!$C$15="Mathematik III
",Modulplaner_TVWL!$C$15="Allgemeine und Anorganische Chemie
",Modulplaner_TVWL!$C$15="Anorganisch-Chemisches Praktikum
"),7,IF(OR(Modulplaner_TVWL!$C$15="Grundlagen BWL II
",Modulplaner_TVWL!$C$15="Maschinenkonstruktionslehre
"),8,IF(OR(Modulplaner_TVWL!$C$15="Einführung in die Statistik
",Modulplaner_TVWL!$C$15="Einführung in die Volkswirtschaftslehre
",Modulplaner_TVWL!$C$15="Grundlagen der Informatik
"),10,IF(Modulplaner_TVWL!$C$15="Experimentalphysik
",14,9))))))))</f>
        <v>0</v>
      </c>
      <c r="M4" s="25">
        <f>IF(ISBLANK(Modulplaner_TVWL!$C$16),0,MIN(Modulplaner_TVWL!$D$16,IF(OR(Modulplaner_TVWL!$C$16="Einführung in die Programmierung
",Modulplaner_TVWL!$C$16="Einführung in die Ökonometrie
",Modulplaner_TVWL!$C$16="Einführung in das Privatrecht
"),5,IF(Modulplaner_TVWL!$C$16="Verfassungs- und Verwaltungsrecht
",6,IF(OR(Modulplaner_TVWL!$C$16="Grundlagen BWL I
",Modulplaner_TVWL!$C$16="Mathematik I
",Modulplaner_TVWL!$C$16="Mathematik II
",Modulplaner_TVWL!$C$16="Mathematik III
",Modulplaner_TVWL!$C$16="Allgemeine und Anorganische Chemie
",Modulplaner_TVWL!$C$16="Anorganisch-Chemisches Praktikum
"),7,IF(OR(Modulplaner_TVWL!$C$16="Grundlagen BWL II
",Modulplaner_TVWL!$C$16="Maschinenkonstruktionslehre
"),8,IF(OR(Modulplaner_TVWL!$C$16="Einführung in die Statistik
",Modulplaner_TVWL!$C$16="Einführung in die Volkswirtschaftslehre
",Modulplaner_TVWL!$C$16="Grundlagen der Informatik
"),10,IF(Modulplaner_TVWL!$C$16="Experimentalphysik
",14,9))))))))</f>
        <v>0</v>
      </c>
      <c r="N4" s="25">
        <f>IF(ISBLANK(Modulplaner_TVWL!$C$17),0,MIN(Modulplaner_TVWL!$D$17,IF(OR(Modulplaner_TVWL!$C$17="Einführung in die Programmierung
",Modulplaner_TVWL!$C$17="Einführung in die Ökonometrie
",Modulplaner_TVWL!$C$17="Einführung in das Privatrecht
"),5,IF(Modulplaner_TVWL!$C$17="Verfassungs- und Verwaltungsrecht
",6,IF(OR(Modulplaner_TVWL!$C$17="Grundlagen BWL I
",Modulplaner_TVWL!$C$17="Mathematik I
",Modulplaner_TVWL!$C$17="Mathematik II
",Modulplaner_TVWL!$C$17="Mathematik III
",Modulplaner_TVWL!$C$17="Allgemeine und Anorganische Chemie
",Modulplaner_TVWL!$C$17="Anorganisch-Chemisches Praktikum
"),7,IF(OR(Modulplaner_TVWL!$C$17="Grundlagen BWL II
",Modulplaner_TVWL!$C$17="Maschinenkonstruktionslehre
"),8,IF(OR(Modulplaner_TVWL!$C$17="Einführung in die Statistik
",Modulplaner_TVWL!$C$17="Einführung in die Volkswirtschaftslehre
",Modulplaner_TVWL!$C$17="Grundlagen der Informatik
"),10,IF(Modulplaner_TVWL!$C$17="Experimentalphysik
",14,9))))))))</f>
        <v>0</v>
      </c>
      <c r="O4" s="25">
        <f>IF(ISBLANK(Modulplaner_TVWL!$C$18),0,3)</f>
        <v>0</v>
      </c>
      <c r="P4" s="25">
        <f>IF(ISBLANK(Modulplaner_TVWL!$C$19),0,10)</f>
        <v>0</v>
      </c>
      <c r="Q4" s="25">
        <f>IF(ISBLANK(Modulplaner_TVWL!$C$20),0,12)</f>
        <v>0</v>
      </c>
      <c r="R4">
        <f>MAX(0,30-SUM(F4:Q4))</f>
        <v>30</v>
      </c>
    </row>
    <row r="5" spans="1:20" ht="28.8" x14ac:dyDescent="0.3">
      <c r="A5" s="15" t="s">
        <v>135</v>
      </c>
      <c r="E5" s="22" t="s">
        <v>31</v>
      </c>
      <c r="F5" s="25">
        <f>IF(ISBLANK(Modulplaner_TVWL!$E$9),0,MIN(Modulplaner_TVWL!$F$9,IF(OR(Modulplaner_TVWL!$E$9="Einführung in die Programmierung
",Modulplaner_TVWL!$E$9="Einführung in die Ökonometrie
",Modulplaner_TVWL!$E$9="Einführung in das Privatrecht
"),5,IF(Modulplaner_TVWL!$E$9="Verfassungs- und Verwaltungsrecht
",6,IF(OR(Modulplaner_TVWL!$E$9="Grundlagen BWL I
",Modulplaner_TVWL!$E$9="Mathematik I
",Modulplaner_TVWL!$E$9="Mathematik II
",Modulplaner_TVWL!$E$9="Mathematik III
",Modulplaner_TVWL!$E$9="Allgemeine und Anorganische Chemie
",Modulplaner_TVWL!$E$9="Anorganisch-Chemisches Praktikum
"),7,IF(OR(Modulplaner_TVWL!$E$9="Grundlagen BWL II
",Modulplaner_TVWL!$E$9="Maschinenkonstruktionslehre
"),8,IF(OR(Modulplaner_TVWL!$E$9="Einführung in die Statistik
",Modulplaner_TVWL!$E$9="Einführung in die Volkswirtschaftslehre
",Modulplaner_TVWL!$E$9="Grundlagen der Informatik
"),10,IF(Modulplaner_TVWL!$E$9="Experimentalphysik
",14,9))))))))</f>
        <v>0</v>
      </c>
      <c r="G5" s="25">
        <f>IF(ISBLANK(Modulplaner_TVWL!$E$10),0,MIN(Modulplaner_TVWL!$F$10,IF(OR(Modulplaner_TVWL!$E$10="Einführung in die Programmierung
",Modulplaner_TVWL!$E$10="Einführung in die Ökonometrie
",Modulplaner_TVWL!$E$10="Einführung in das Privatrecht
"),5,IF(Modulplaner_TVWL!$E$10="Verfassungs- und Verwaltungsrecht
",6,IF(OR(Modulplaner_TVWL!$E$10="Grundlagen BWL I
",Modulplaner_TVWL!$E$10="Mathematik I
",Modulplaner_TVWL!$E$10="Mathematik II
",Modulplaner_TVWL!$E$10="Mathematik III
",Modulplaner_TVWL!$E$10="Allgemeine und Anorganische Chemie
",Modulplaner_TVWL!$E$10="Anorganisch-Chemisches Praktikum
"),7,IF(OR(Modulplaner_TVWL!$E$10="Grundlagen BWL II
",Modulplaner_TVWL!$E$10="Maschinenkonstruktionslehre
"),8,IF(OR(Modulplaner_TVWL!$E$10="Einführung in die Statistik
",Modulplaner_TVWL!$E$10="Einführung in die Volkswirtschaftslehre
",Modulplaner_TVWL!$E$10="Grundlagen der Informatik
"),10,IF(Modulplaner_TVWL!$E$10="Experimentalphysik
",14,9))))))))</f>
        <v>0</v>
      </c>
      <c r="H5" s="25">
        <f>IF(ISBLANK(Modulplaner_TVWL!$E$11),0,MIN(Modulplaner_TVWL!$F$11,IF(OR(Modulplaner_TVWL!$E$11="Einführung in die Programmierung
",Modulplaner_TVWL!$E$11="Einführung in die Ökonometrie
",Modulplaner_TVWL!$E$11="Einführung in das Privatrecht
"),5,IF(Modulplaner_TVWL!$E$11="Verfassungs- und Verwaltungsrecht
",6,IF(OR(Modulplaner_TVWL!$E$11="Grundlagen BWL I
",Modulplaner_TVWL!$E$11="Mathematik I
",Modulplaner_TVWL!$E$11="Mathematik II
",Modulplaner_TVWL!$E$11="Mathematik III
",Modulplaner_TVWL!$E$11="Allgemeine und Anorganische Chemie
",Modulplaner_TVWL!$E$11="Anorganisch-Chemisches Praktikum
"),7,IF(OR(Modulplaner_TVWL!$E$11="Grundlagen BWL II
",Modulplaner_TVWL!$E$11="Maschinenkonstruktionslehre
"),8,IF(OR(Modulplaner_TVWL!$E$11="Einführung in die Statistik
",Modulplaner_TVWL!$E$11="Einführung in die Volkswirtschaftslehre
",Modulplaner_TVWL!$E$11="Grundlagen der Informatik
"),10,IF(Modulplaner_TVWL!$E$11="Experimentalphysik
",14,9))))))))</f>
        <v>0</v>
      </c>
      <c r="I5" s="25">
        <f>IF(ISBLANK(Modulplaner_TVWL!$E$12),0,MIN(Modulplaner_TVWL!$F$12,IF(OR(Modulplaner_TVWL!$E$12="Einführung in die Programmierung
",Modulplaner_TVWL!$E$12="Einführung in die Ökonometrie
",Modulplaner_TVWL!$E$12="Einführung in das Privatrecht
"),5,IF(Modulplaner_TVWL!$E$12="Verfassungs- und Verwaltungsrecht
",6,IF(OR(Modulplaner_TVWL!$E$12="Grundlagen BWL I
",Modulplaner_TVWL!$E$12="Mathematik I
",Modulplaner_TVWL!$E$12="Mathematik II
",Modulplaner_TVWL!$E$12="Mathematik III
",Modulplaner_TVWL!$E$12="Allgemeine und Anorganische Chemie
",Modulplaner_TVWL!$E$12="Anorganisch-Chemisches Praktikum
"),7,IF(OR(Modulplaner_TVWL!$E$12="Grundlagen BWL II
",Modulplaner_TVWL!$E$12="Maschinenkonstruktionslehre
"),8,IF(OR(Modulplaner_TVWL!$E$12="Einführung in die Statistik
",Modulplaner_TVWL!$E$12="Einführung in die Volkswirtschaftslehre
",Modulplaner_TVWL!$E$12="Grundlagen der Informatik
"),10,IF(Modulplaner_TVWL!$E$12="Experimentalphysik
",14,9))))))))</f>
        <v>0</v>
      </c>
      <c r="J5" s="25">
        <f>IF(ISBLANK(Modulplaner_TVWL!$E$13),0,MIN(Modulplaner_TVWL!$F$13,IF(OR(Modulplaner_TVWL!$E$13="Einführung in die Programmierung
",Modulplaner_TVWL!$E$13="Einführung in die Ökonometrie
",Modulplaner_TVWL!$E$13="Einführung in das Privatrecht
"),5,IF(Modulplaner_TVWL!$E$13="Verfassungs- und Verwaltungsrecht
",6,IF(OR(Modulplaner_TVWL!$E$13="Grundlagen BWL I
",Modulplaner_TVWL!$E$13="Mathematik I
",Modulplaner_TVWL!$E$13="Mathematik II
",Modulplaner_TVWL!$E$13="Mathematik III
",Modulplaner_TVWL!$E$13="Allgemeine und Anorganische Chemie
",Modulplaner_TVWL!$E$13="Anorganisch-Chemisches Praktikum
"),7,IF(OR(Modulplaner_TVWL!$E$13="Grundlagen BWL II
",Modulplaner_TVWL!$E$13="Maschinenkonstruktionslehre
"),8,IF(OR(Modulplaner_TVWL!$E$13="Einführung in die Statistik
",Modulplaner_TVWL!$E$13="Einführung in die Volkswirtschaftslehre
",Modulplaner_TVWL!$E$13="Grundlagen der Informatik
"),10,IF(Modulplaner_TVWL!$E$13="Experimentalphysik
",14,9))))))))</f>
        <v>0</v>
      </c>
      <c r="K5" s="25">
        <f>IF(ISBLANK(Modulplaner_TVWL!$E$14),0,MIN(Modulplaner_TVWL!$F$14,IF(OR(Modulplaner_TVWL!$E$14="Einführung in die Programmierung
",Modulplaner_TVWL!$E$14="Einführung in die Ökonometrie
",Modulplaner_TVWL!$E$14="Einführung in das Privatrecht
"),5,IF(Modulplaner_TVWL!$E$14="Verfassungs- und Verwaltungsrecht
",6,IF(OR(Modulplaner_TVWL!$E$14="Grundlagen BWL I
",Modulplaner_TVWL!$E$14="Mathematik I
",Modulplaner_TVWL!$E$14="Mathematik II
",Modulplaner_TVWL!$E$14="Mathematik III
",Modulplaner_TVWL!$E$14="Allgemeine und Anorganische Chemie
",Modulplaner_TVWL!$E$14="Anorganisch-Chemisches Praktikum
"),7,IF(OR(Modulplaner_TVWL!$E$14="Grundlagen BWL II
",Modulplaner_TVWL!$E$14="Maschinenkonstruktionslehre
"),8,IF(OR(Modulplaner_TVWL!$E$14="Einführung in die Statistik
",Modulplaner_TVWL!$E$14="Einführung in die Volkswirtschaftslehre
",Modulplaner_TVWL!$E$14="Grundlagen der Informatik
"),10,IF(Modulplaner_TVWL!$E$14="Experimentalphysik
",14,9))))))))</f>
        <v>0</v>
      </c>
      <c r="L5" s="25">
        <f>IF(ISBLANK(Modulplaner_TVWL!$E$15),0,MIN(Modulplaner_TVWL!$F$15,IF(OR(Modulplaner_TVWL!$E$15="Einführung in die Programmierung
",Modulplaner_TVWL!$E$15="Einführung in die Ökonometrie
",Modulplaner_TVWL!$E$15="Einführung in das Privatrecht
"),5,IF(Modulplaner_TVWL!$E$15="Verfassungs- und Verwaltungsrecht
",6,IF(OR(Modulplaner_TVWL!$E$15="Grundlagen BWL I
",Modulplaner_TVWL!$E$15="Mathematik I
",Modulplaner_TVWL!$E$15="Mathematik II
",Modulplaner_TVWL!$E$15="Mathematik III
",Modulplaner_TVWL!$E$15="Allgemeine und Anorganische Chemie
",Modulplaner_TVWL!$E$15="Anorganisch-Chemisches Praktikum
"),7,IF(OR(Modulplaner_TVWL!$E$15="Grundlagen BWL II
",Modulplaner_TVWL!$E$15="Maschinenkonstruktionslehre
"),8,IF(OR(Modulplaner_TVWL!$E$15="Einführung in die Statistik
",Modulplaner_TVWL!$E$15="Einführung in die Volkswirtschaftslehre
",Modulplaner_TVWL!$E$15="Grundlagen der Informatik
"),10,IF(Modulplaner_TVWL!$E$15="Experimentalphysik
",14,9))))))))</f>
        <v>0</v>
      </c>
      <c r="M5" s="25">
        <f>IF(ISBLANK(Modulplaner_TVWL!$E$16),0,MIN(Modulplaner_TVWL!$F$16,IF(OR(Modulplaner_TVWL!$E$16="Einführung in die Programmierung
",Modulplaner_TVWL!$E$16="Einführung in die Ökonometrie
",Modulplaner_TVWL!$E$16="Einführung in das Privatrecht
"),5,IF(Modulplaner_TVWL!$E$16="Verfassungs- und Verwaltungsrecht
",6,IF(OR(Modulplaner_TVWL!$E$16="Grundlagen BWL I
",Modulplaner_TVWL!$E$16="Mathematik I
",Modulplaner_TVWL!$E$16="Mathematik II
",Modulplaner_TVWL!$E$16="Mathematik III
",Modulplaner_TVWL!$E$16="Allgemeine und Anorganische Chemie
",Modulplaner_TVWL!$E$16="Anorganisch-Chemisches Praktikum
"),7,IF(OR(Modulplaner_TVWL!$E$16="Grundlagen BWL II
",Modulplaner_TVWL!$E$16="Maschinenkonstruktionslehre
"),8,IF(OR(Modulplaner_TVWL!$E$16="Einführung in die Statistik
",Modulplaner_TVWL!$E$16="Einführung in die Volkswirtschaftslehre
",Modulplaner_TVWL!$E$16="Grundlagen der Informatik
"),10,IF(Modulplaner_TVWL!$E$16="Experimentalphysik
",14,9))))))))</f>
        <v>0</v>
      </c>
      <c r="N5" s="25">
        <f>IF(ISBLANK(Modulplaner_TVWL!$E$17),0,MIN(Modulplaner_TVWL!$F$17,IF(OR(Modulplaner_TVWL!$E$17="Einführung in die Programmierung
",Modulplaner_TVWL!$E$17="Einführung in die Ökonometrie
",Modulplaner_TVWL!$E$17="Einführung in das Privatrecht
"),5,IF(Modulplaner_TVWL!$E$17="Verfassungs- und Verwaltungsrecht
",6,IF(OR(Modulplaner_TVWL!$E$17="Grundlagen BWL I
",Modulplaner_TVWL!$E$17="Mathematik I
",Modulplaner_TVWL!$E$17="Mathematik II
",Modulplaner_TVWL!$E$17="Mathematik III
",Modulplaner_TVWL!$E$17="Allgemeine und Anorganische Chemie
",Modulplaner_TVWL!$E$17="Anorganisch-Chemisches Praktikum
"),7,IF(OR(Modulplaner_TVWL!$E$17="Grundlagen BWL II
",Modulplaner_TVWL!$E$17="Maschinenkonstruktionslehre
"),8,IF(OR(Modulplaner_TVWL!$E$17="Einführung in die Statistik
",Modulplaner_TVWL!$E$17="Einführung in die Volkswirtschaftslehre
",Modulplaner_TVWL!$E$17="Grundlagen der Informatik
"),10,IF(Modulplaner_TVWL!$E$17="Experimentalphysik
",14,9))))))))</f>
        <v>0</v>
      </c>
      <c r="O5" s="25">
        <f>IF(ISBLANK(Modulplaner_TVWL!$E$18),0,3)</f>
        <v>0</v>
      </c>
      <c r="P5" s="25">
        <f>IF(ISBLANK(Modulplaner_TVWL!$E$19),0,10)</f>
        <v>0</v>
      </c>
      <c r="Q5" s="25">
        <f>IF(ISBLANK(Modulplaner_TVWL!$E$20),0,12)</f>
        <v>0</v>
      </c>
      <c r="R5">
        <f t="shared" ref="R5:R9" si="0">MAX(0,30-SUM(F5:Q5))</f>
        <v>30</v>
      </c>
    </row>
    <row r="6" spans="1:20" ht="28.8" x14ac:dyDescent="0.3">
      <c r="A6" s="14" t="s">
        <v>42</v>
      </c>
      <c r="E6" s="22" t="s">
        <v>32</v>
      </c>
      <c r="F6" s="25">
        <f>IF(ISBLANK(Modulplaner_TVWL!$G$9),0,MIN(Modulplaner_TVWL!$H$9,IF(OR(Modulplaner_TVWL!$G$9="Einführung in die Programmierung
",Modulplaner_TVWL!$G$9="Einführung in die Ökonometrie
",Modulplaner_TVWL!$G$9="Einführung in das Privatrecht
"),5,IF(Modulplaner_TVWL!$G$9="Verfassungs- und Verwaltungsrecht
",6,IF(OR(Modulplaner_TVWL!$G$9="Grundlagen BWL I
",Modulplaner_TVWL!$G$9="Mathematik I
",Modulplaner_TVWL!$G$9="Mathematik II
",Modulplaner_TVWL!$G$9="Mathematik III
",Modulplaner_TVWL!$G$9="Allgemeine und Anorganische Chemie
",Modulplaner_TVWL!$G$9="Anorganisch-Chemisches Praktikum
"),7,IF(OR(Modulplaner_TVWL!$G$9="Grundlagen BWL II
",Modulplaner_TVWL!$G$9="Maschinenkonstruktionslehre
"),8,IF(OR(Modulplaner_TVWL!$G$9="Einführung in die Statistik
",Modulplaner_TVWL!$G$9="Einführung in die Volkswirtschaftslehre
",Modulplaner_TVWL!$G$9="Grundlagen der Informatik
"),10,IF(Modulplaner_TVWL!$G$9="Experimentalphysik
",14,9))))))))</f>
        <v>0</v>
      </c>
      <c r="G6" s="25">
        <f>IF(ISBLANK(Modulplaner_TVWL!$G$10),0,MIN(Modulplaner_TVWL!$H$10,IF(OR(Modulplaner_TVWL!$G$10="Einführung in die Programmierung
",Modulplaner_TVWL!$G$10="Einführung in die Ökonometrie
",Modulplaner_TVWL!$G$10="Einführung in das Privatrecht
"),5,IF(Modulplaner_TVWL!$G$10="Verfassungs- und Verwaltungsrecht
",6,IF(OR(Modulplaner_TVWL!$G$10="Grundlagen BWL I
",Modulplaner_TVWL!$G$10="Mathematik I
",Modulplaner_TVWL!$G$10="Mathematik II
",Modulplaner_TVWL!$G$10="Mathematik III
",Modulplaner_TVWL!$G$10="Allgemeine und Anorganische Chemie
",Modulplaner_TVWL!$G$10="Anorganisch-Chemisches Praktikum
"),7,IF(OR(Modulplaner_TVWL!$G$10="Grundlagen BWL II
",Modulplaner_TVWL!$G$10="Maschinenkonstruktionslehre
"),8,IF(OR(Modulplaner_TVWL!$G$10="Einführung in die Statistik
",Modulplaner_TVWL!$G$10="Einführung in die Volkswirtschaftslehre
",Modulplaner_TVWL!$G$10="Grundlagen der Informatik
"),10,IF(Modulplaner_TVWL!$G$10="Experimentalphysik
",14,9))))))))</f>
        <v>0</v>
      </c>
      <c r="H6" s="25">
        <f>IF(ISBLANK(Modulplaner_TVWL!$G$11),0,MIN(Modulplaner_TVWL!$H$11,IF(OR(Modulplaner_TVWL!$G$11="Einführung in die Programmierung
",Modulplaner_TVWL!$G$11="Einführung in die Ökonometrie
",Modulplaner_TVWL!$G$11="Einführung in das Privatrecht
"),5,IF(Modulplaner_TVWL!$G$11="Verfassungs- und Verwaltungsrecht
",6,IF(OR(Modulplaner_TVWL!$G$11="Grundlagen BWL I
",Modulplaner_TVWL!$G$11="Mathematik I
",Modulplaner_TVWL!$G$11="Mathematik II
",Modulplaner_TVWL!$G$11="Mathematik III
",Modulplaner_TVWL!$G$11="Allgemeine und Anorganische Chemie
",Modulplaner_TVWL!$G$11="Anorganisch-Chemisches Praktikum
"),7,IF(OR(Modulplaner_TVWL!$G$11="Grundlagen BWL II
",Modulplaner_TVWL!$G$11="Maschinenkonstruktionslehre
"),8,IF(OR(Modulplaner_TVWL!$G$11="Einführung in die Statistik
",Modulplaner_TVWL!$G$11="Einführung in die Volkswirtschaftslehre
",Modulplaner_TVWL!$G$11="Grundlagen der Informatik
"),10,IF(Modulplaner_TVWL!$G$11="Experimentalphysik
",14,9))))))))</f>
        <v>0</v>
      </c>
      <c r="I6" s="25">
        <f>IF(ISBLANK(Modulplaner_TVWL!$G$12),0,MIN(Modulplaner_TVWL!$H$12,IF(OR(Modulplaner_TVWL!$G$12="Einführung in die Programmierung
",Modulplaner_TVWL!$G$12="Einführung in die Ökonometrie
",Modulplaner_TVWL!$G$12="Einführung in das Privatrecht
"),5,IF(Modulplaner_TVWL!$G$12="Verfassungs- und Verwaltungsrecht
",6,IF(OR(Modulplaner_TVWL!$G$12="Grundlagen BWL I
",Modulplaner_TVWL!$G$12="Mathematik I
",Modulplaner_TVWL!$G$12="Mathematik II
",Modulplaner_TVWL!$G$12="Mathematik III
",Modulplaner_TVWL!$G$12="Allgemeine und Anorganische Chemie
",Modulplaner_TVWL!$G$12="Anorganisch-Chemisches Praktikum
"),7,IF(OR(Modulplaner_TVWL!$G$12="Grundlagen BWL II
",Modulplaner_TVWL!$G$12="Maschinenkonstruktionslehre
"),8,IF(OR(Modulplaner_TVWL!$G$12="Einführung in die Statistik
",Modulplaner_TVWL!$G$12="Einführung in die Volkswirtschaftslehre
",Modulplaner_TVWL!$G$12="Grundlagen der Informatik
"),10,IF(Modulplaner_TVWL!$G$12="Experimentalphysik
",14,9))))))))</f>
        <v>0</v>
      </c>
      <c r="J6" s="25">
        <f>IF(ISBLANK(Modulplaner_TVWL!$G$13),0,MIN(Modulplaner_TVWL!$H$13,IF(OR(Modulplaner_TVWL!$G$13="Einführung in die Programmierung
",Modulplaner_TVWL!$G$13="Einführung in die Ökonometrie
",Modulplaner_TVWL!$G$13="Einführung in das Privatrecht
"),5,IF(Modulplaner_TVWL!$G$13="Verfassungs- und Verwaltungsrecht
",6,IF(OR(Modulplaner_TVWL!$G$13="Grundlagen BWL I
",Modulplaner_TVWL!$G$13="Mathematik I
",Modulplaner_TVWL!$G$13="Mathematik II
",Modulplaner_TVWL!$G$13="Mathematik III
",Modulplaner_TVWL!$G$13="Allgemeine und Anorganische Chemie
",Modulplaner_TVWL!$G$13="Anorganisch-Chemisches Praktikum
"),7,IF(OR(Modulplaner_TVWL!$G$13="Grundlagen BWL II
",Modulplaner_TVWL!$G$13="Maschinenkonstruktionslehre
"),8,IF(OR(Modulplaner_TVWL!$G$13="Einführung in die Statistik
",Modulplaner_TVWL!$G$13="Einführung in die Volkswirtschaftslehre
",Modulplaner_TVWL!$G$13="Grundlagen der Informatik
"),10,IF(Modulplaner_TVWL!$G$13="Experimentalphysik
",14,9))))))))</f>
        <v>0</v>
      </c>
      <c r="K6" s="25">
        <f>IF(ISBLANK(Modulplaner_TVWL!$G$14),0,MIN(Modulplaner_TVWL!$H$14,IF(OR(Modulplaner_TVWL!$G$14="Einführung in die Programmierung
",Modulplaner_TVWL!$G$14="Einführung in die Ökonometrie
",Modulplaner_TVWL!$G$14="Einführung in das Privatrecht
"),5,IF(Modulplaner_TVWL!$G$14="Verfassungs- und Verwaltungsrecht
",6,IF(OR(Modulplaner_TVWL!$G$14="Grundlagen BWL I
",Modulplaner_TVWL!$G$14="Mathematik I
",Modulplaner_TVWL!$G$14="Mathematik II
",Modulplaner_TVWL!$G$14="Mathematik III
",Modulplaner_TVWL!$G$14="Allgemeine und Anorganische Chemie
",Modulplaner_TVWL!$G$14="Anorganisch-Chemisches Praktikum
"),7,IF(OR(Modulplaner_TVWL!$G$14="Grundlagen BWL II
",Modulplaner_TVWL!$G$14="Maschinenkonstruktionslehre
"),8,IF(OR(Modulplaner_TVWL!$G$14="Einführung in die Statistik
",Modulplaner_TVWL!$G$14="Einführung in die Volkswirtschaftslehre
",Modulplaner_TVWL!$G$14="Grundlagen der Informatik
"),10,IF(Modulplaner_TVWL!$G$14="Experimentalphysik
",14,9))))))))</f>
        <v>0</v>
      </c>
      <c r="L6" s="25">
        <f>IF(ISBLANK(Modulplaner_TVWL!$G$15),0,MIN(Modulplaner_TVWL!$H$15,IF(OR(Modulplaner_TVWL!$G$15="Einführung in die Programmierung
",Modulplaner_TVWL!$G$15="Einführung in die Ökonometrie
",Modulplaner_TVWL!$G$15="Einführung in das Privatrecht
"),5,IF(Modulplaner_TVWL!$G$15="Verfassungs- und Verwaltungsrecht
",6,IF(OR(Modulplaner_TVWL!$G$15="Grundlagen BWL I
",Modulplaner_TVWL!$G$15="Mathematik I
",Modulplaner_TVWL!$G$15="Mathematik II
",Modulplaner_TVWL!$G$15="Mathematik III
",Modulplaner_TVWL!$G$15="Allgemeine und Anorganische Chemie
",Modulplaner_TVWL!$G$15="Anorganisch-Chemisches Praktikum
"),7,IF(OR(Modulplaner_TVWL!$G$15="Grundlagen BWL II
",Modulplaner_TVWL!$G$15="Maschinenkonstruktionslehre
"),8,IF(OR(Modulplaner_TVWL!$G$15="Einführung in die Statistik
",Modulplaner_TVWL!$G$15="Einführung in die Volkswirtschaftslehre
",Modulplaner_TVWL!$G$15="Grundlagen der Informatik
"),10,IF(Modulplaner_TVWL!$G$15="Experimentalphysik
",14,9))))))))</f>
        <v>0</v>
      </c>
      <c r="M6" s="25">
        <f>IF(ISBLANK(Modulplaner_TVWL!$G$16),0,MIN(Modulplaner_TVWL!$H$16,IF(OR(Modulplaner_TVWL!$G$16="Einführung in die Programmierung
",Modulplaner_TVWL!$G$16="Einführung in die Ökonometrie
",Modulplaner_TVWL!$G$16="Einführung in das Privatrecht
"),5,IF(Modulplaner_TVWL!$G$16="Verfassungs- und Verwaltungsrecht
",6,IF(OR(Modulplaner_TVWL!$G$16="Grundlagen BWL I
",Modulplaner_TVWL!$G$16="Mathematik I
",Modulplaner_TVWL!$G$16="Mathematik II
",Modulplaner_TVWL!$G$16="Mathematik III
",Modulplaner_TVWL!$G$16="Allgemeine und Anorganische Chemie
",Modulplaner_TVWL!$G$16="Anorganisch-Chemisches Praktikum
"),7,IF(OR(Modulplaner_TVWL!$G$16="Grundlagen BWL II
",Modulplaner_TVWL!$G$16="Maschinenkonstruktionslehre
"),8,IF(OR(Modulplaner_TVWL!$G$16="Einführung in die Statistik
",Modulplaner_TVWL!$G$16="Einführung in die Volkswirtschaftslehre
",Modulplaner_TVWL!$G$16="Grundlagen der Informatik
"),10,IF(Modulplaner_TVWL!$G$16="Experimentalphysik
",14,9))))))))</f>
        <v>0</v>
      </c>
      <c r="N6" s="25">
        <f>IF(ISBLANK(Modulplaner_TVWL!$G$17),0,MIN(Modulplaner_TVWL!$H$17,IF(OR(Modulplaner_TVWL!$G$17="Einführung in die Programmierung
",Modulplaner_TVWL!$G$17="Einführung in die Ökonometrie
",Modulplaner_TVWL!$G$17="Einführung in das Privatrecht
"),5,IF(Modulplaner_TVWL!$G$17="Verfassungs- und Verwaltungsrecht
",6,IF(OR(Modulplaner_TVWL!$G$17="Grundlagen BWL I
",Modulplaner_TVWL!$G$17="Mathematik I
",Modulplaner_TVWL!$G$17="Mathematik II
",Modulplaner_TVWL!$G$17="Mathematik III
",Modulplaner_TVWL!$G$17="Allgemeine und Anorganische Chemie
",Modulplaner_TVWL!$G$17="Anorganisch-Chemisches Praktikum
"),7,IF(OR(Modulplaner_TVWL!$G$17="Grundlagen BWL II
",Modulplaner_TVWL!$G$17="Maschinenkonstruktionslehre
"),8,IF(OR(Modulplaner_TVWL!$G$17="Einführung in die Statistik
",Modulplaner_TVWL!$G$17="Einführung in die Volkswirtschaftslehre
",Modulplaner_TVWL!$G$17="Grundlagen der Informatik
"),10,IF(Modulplaner_TVWL!$G$17="Experimentalphysik
",14,9))))))))</f>
        <v>0</v>
      </c>
      <c r="O6" s="25">
        <f>IF(ISBLANK(Modulplaner_TVWL!$G$18),0,3)</f>
        <v>0</v>
      </c>
      <c r="P6" s="25">
        <f>IF(ISBLANK(Modulplaner_TVWL!$G$19),0,10)</f>
        <v>0</v>
      </c>
      <c r="Q6" s="25">
        <f>IF(ISBLANK(Modulplaner_TVWL!$G$20),0,12)</f>
        <v>0</v>
      </c>
      <c r="R6">
        <f t="shared" si="0"/>
        <v>30</v>
      </c>
    </row>
    <row r="7" spans="1:20" ht="28.8" x14ac:dyDescent="0.3">
      <c r="A7" s="15" t="s">
        <v>43</v>
      </c>
      <c r="E7" s="22" t="s">
        <v>33</v>
      </c>
      <c r="F7" s="25">
        <f>IF(ISBLANK(Modulplaner_TVWL!$I$9),0,MIN(Modulplaner_TVWL!$J$9,IF(OR(Modulplaner_TVWL!$I$9="Einführung in die Programmierung
",Modulplaner_TVWL!$I$9="Einführung in die Ökonometrie
",Modulplaner_TVWL!$I$9="Einführung in das Privatrecht
"),5,IF(Modulplaner_TVWL!$I$9="Verfassungs- und Verwaltungsrecht
",6,IF(OR(Modulplaner_TVWL!$I$9="Grundlagen BWL I
",Modulplaner_TVWL!$I$9="Mathematik I
",Modulplaner_TVWL!$I$9="Mathematik II
",Modulplaner_TVWL!$I$9="Mathematik III
",Modulplaner_TVWL!$I$9="Allgemeine und Anorganische Chemie
",Modulplaner_TVWL!$I$9="Anorganisch-Chemisches Praktikum
"),7,IF(OR(Modulplaner_TVWL!$I$9="Grundlagen BWL II
",Modulplaner_TVWL!$I$9="Maschinenkonstruktionslehre
"),8,IF(OR(Modulplaner_TVWL!$I$9="Einführung in die Statistik
",Modulplaner_TVWL!$I$9="Einführung in die Volkswirtschaftslehre
",Modulplaner_TVWL!$I$9="Grundlagen der Informatik
"),10,IF(Modulplaner_TVWL!$I$9="Experimentalphysik
",14,9))))))))</f>
        <v>0</v>
      </c>
      <c r="G7" s="25">
        <f>IF(ISBLANK(Modulplaner_TVWL!$I$10),0,MIN(Modulplaner_TVWL!$J$10,IF(OR(Modulplaner_TVWL!$I$10="Einführung in die Programmierung
",Modulplaner_TVWL!$I$10="Einführung in die Ökonometrie
",Modulplaner_TVWL!$I$10="Einführung in das Privatrecht
"),5,IF(Modulplaner_TVWL!$I$10="Verfassungs- und Verwaltungsrecht
",6,IF(OR(Modulplaner_TVWL!$I$10="Grundlagen BWL I
",Modulplaner_TVWL!$I$10="Mathematik I
",Modulplaner_TVWL!$I$10="Mathematik II
",Modulplaner_TVWL!$I$10="Mathematik III
",Modulplaner_TVWL!$I$10="Allgemeine und Anorganische Chemie
",Modulplaner_TVWL!$I$10="Anorganisch-Chemisches Praktikum
"),7,IF(OR(Modulplaner_TVWL!$I$10="Grundlagen BWL II
",Modulplaner_TVWL!$I$10="Maschinenkonstruktionslehre
"),8,IF(OR(Modulplaner_TVWL!$I$10="Einführung in die Statistik
",Modulplaner_TVWL!$I$10="Einführung in die Volkswirtschaftslehre
",Modulplaner_TVWL!$I$10="Grundlagen der Informatik
"),10,IF(Modulplaner_TVWL!$I$10="Experimentalphysik
",14,9))))))))</f>
        <v>0</v>
      </c>
      <c r="H7" s="25">
        <f>IF(ISBLANK(Modulplaner_TVWL!$I$11),0,MIN(Modulplaner_TVWL!$J$11,IF(OR(Modulplaner_TVWL!$I$11="Einführung in die Programmierung
",Modulplaner_TVWL!$I$11="Einführung in die Ökonometrie
",Modulplaner_TVWL!$I$11="Einführung in das Privatrecht
"),5,IF(Modulplaner_TVWL!$I$11="Verfassungs- und Verwaltungsrecht
",6,IF(OR(Modulplaner_TVWL!$I$11="Grundlagen BWL I
",Modulplaner_TVWL!$I$11="Mathematik I
",Modulplaner_TVWL!$I$11="Mathematik II
",Modulplaner_TVWL!$I$11="Mathematik III
",Modulplaner_TVWL!$I$11="Allgemeine und Anorganische Chemie
",Modulplaner_TVWL!$I$11="Anorganisch-Chemisches Praktikum
"),7,IF(OR(Modulplaner_TVWL!$I$11="Grundlagen BWL II
",Modulplaner_TVWL!$I$11="Maschinenkonstruktionslehre
"),8,IF(OR(Modulplaner_TVWL!$I$11="Einführung in die Statistik
",Modulplaner_TVWL!$I$11="Einführung in die Volkswirtschaftslehre
",Modulplaner_TVWL!$I$11="Grundlagen der Informatik
"),10,IF(Modulplaner_TVWL!$I$11="Experimentalphysik
",14,9))))))))</f>
        <v>0</v>
      </c>
      <c r="I7" s="25">
        <f>IF(ISBLANK(Modulplaner_TVWL!$I$12),0,MIN(Modulplaner_TVWL!$J$12,IF(OR(Modulplaner_TVWL!$I$12="Einführung in die Programmierung
",Modulplaner_TVWL!$I$12="Einführung in die Ökonometrie
",Modulplaner_TVWL!$I$12="Einführung in das Privatrecht
"),5,IF(Modulplaner_TVWL!$I$12="Verfassungs- und Verwaltungsrecht
",6,IF(OR(Modulplaner_TVWL!$I$12="Grundlagen BWL I
",Modulplaner_TVWL!$I$12="Mathematik I
",Modulplaner_TVWL!$I$12="Mathematik II
",Modulplaner_TVWL!$I$12="Mathematik III
",Modulplaner_TVWL!$I$12="Allgemeine und Anorganische Chemie
",Modulplaner_TVWL!$I$12="Anorganisch-Chemisches Praktikum
"),7,IF(OR(Modulplaner_TVWL!$I$12="Grundlagen BWL II
",Modulplaner_TVWL!$I$12="Maschinenkonstruktionslehre
"),8,IF(OR(Modulplaner_TVWL!$I$12="Einführung in die Statistik
",Modulplaner_TVWL!$I$12="Einführung in die Volkswirtschaftslehre
",Modulplaner_TVWL!$I$12="Grundlagen der Informatik
"),10,IF(Modulplaner_TVWL!$I$12="Experimentalphysik
",14,9))))))))</f>
        <v>0</v>
      </c>
      <c r="J7" s="25">
        <f>IF(ISBLANK(Modulplaner_TVWL!$I$13),0,MIN(Modulplaner_TVWL!$J$13,IF(OR(Modulplaner_TVWL!$I$13="Einführung in die Programmierung
",Modulplaner_TVWL!$I$13="Einführung in die Ökonometrie
",Modulplaner_TVWL!$I$13="Einführung in das Privatrecht
"),5,IF(Modulplaner_TVWL!$I$13="Verfassungs- und Verwaltungsrecht
",6,IF(OR(Modulplaner_TVWL!$I$13="Grundlagen BWL I
",Modulplaner_TVWL!$I$13="Mathematik I
",Modulplaner_TVWL!$I$13="Mathematik II
",Modulplaner_TVWL!$I$13="Mathematik III
",Modulplaner_TVWL!$I$13="Allgemeine und Anorganische Chemie
",Modulplaner_TVWL!$I$13="Anorganisch-Chemisches Praktikum
"),7,IF(OR(Modulplaner_TVWL!$I$13="Grundlagen BWL II
",Modulplaner_TVWL!$I$13="Maschinenkonstruktionslehre
"),8,IF(OR(Modulplaner_TVWL!$I$13="Einführung in die Statistik
",Modulplaner_TVWL!$I$13="Einführung in die Volkswirtschaftslehre
",Modulplaner_TVWL!$I$13="Grundlagen der Informatik
"),10,IF(Modulplaner_TVWL!$I$13="Experimentalphysik
",14,9))))))))</f>
        <v>0</v>
      </c>
      <c r="K7" s="25">
        <f>IF(ISBLANK(Modulplaner_TVWL!$I$14),0,MIN(Modulplaner_TVWL!$J$14,IF(OR(Modulplaner_TVWL!$I$14="Einführung in die Programmierung
",Modulplaner_TVWL!$I$14="Einführung in die Ökonometrie
",Modulplaner_TVWL!$I$14="Einführung in das Privatrecht
"),5,IF(Modulplaner_TVWL!$I$14="Verfassungs- und Verwaltungsrecht
",6,IF(OR(Modulplaner_TVWL!$I$14="Grundlagen BWL I
",Modulplaner_TVWL!$I$14="Mathematik I
",Modulplaner_TVWL!$I$14="Mathematik II
",Modulplaner_TVWL!$I$14="Mathematik III
",Modulplaner_TVWL!$I$14="Allgemeine und Anorganische Chemie
",Modulplaner_TVWL!$I$14="Anorganisch-Chemisches Praktikum
"),7,IF(OR(Modulplaner_TVWL!$I$14="Grundlagen BWL II
",Modulplaner_TVWL!$I$14="Maschinenkonstruktionslehre
"),8,IF(OR(Modulplaner_TVWL!$I$14="Einführung in die Statistik
",Modulplaner_TVWL!$I$14="Einführung in die Volkswirtschaftslehre
",Modulplaner_TVWL!$I$14="Grundlagen der Informatik
"),10,IF(Modulplaner_TVWL!$I$14="Experimentalphysik
",14,9))))))))</f>
        <v>0</v>
      </c>
      <c r="L7" s="25">
        <f>IF(ISBLANK(Modulplaner_TVWL!$I$15),0,MIN(Modulplaner_TVWL!$J$15,IF(OR(Modulplaner_TVWL!$I$15="Einführung in die Programmierung
",Modulplaner_TVWL!$I$15="Einführung in die Ökonometrie
",Modulplaner_TVWL!$I$15="Einführung in das Privatrecht
"),5,IF(Modulplaner_TVWL!$I$15="Verfassungs- und Verwaltungsrecht
",6,IF(OR(Modulplaner_TVWL!$I$15="Grundlagen BWL I
",Modulplaner_TVWL!$I$15="Mathematik I
",Modulplaner_TVWL!$I$15="Mathematik II
",Modulplaner_TVWL!$I$15="Mathematik III
",Modulplaner_TVWL!$I$15="Allgemeine und Anorganische Chemie
",Modulplaner_TVWL!$I$15="Anorganisch-Chemisches Praktikum
"),7,IF(OR(Modulplaner_TVWL!$I$15="Grundlagen BWL II
",Modulplaner_TVWL!$I$15="Maschinenkonstruktionslehre
"),8,IF(OR(Modulplaner_TVWL!$I$15="Einführung in die Statistik
",Modulplaner_TVWL!$I$15="Einführung in die Volkswirtschaftslehre
",Modulplaner_TVWL!$I$15="Grundlagen der Informatik
"),10,IF(Modulplaner_TVWL!$I$15="Experimentalphysik
",14,9))))))))</f>
        <v>0</v>
      </c>
      <c r="M7" s="25">
        <f>IF(ISBLANK(Modulplaner_TVWL!$I$16),0,MIN(Modulplaner_TVWL!$J$16,IF(OR(Modulplaner_TVWL!$I$16="Einführung in die Programmierung
",Modulplaner_TVWL!$I$16="Einführung in die Ökonometrie
",Modulplaner_TVWL!$I$16="Einführung in das Privatrecht
"),5,IF(Modulplaner_TVWL!$I$16="Verfassungs- und Verwaltungsrecht
",6,IF(OR(Modulplaner_TVWL!$I$16="Grundlagen BWL I
",Modulplaner_TVWL!$I$16="Mathematik I
",Modulplaner_TVWL!$I$16="Mathematik II
",Modulplaner_TVWL!$I$16="Mathematik III
",Modulplaner_TVWL!$I$16="Allgemeine und Anorganische Chemie
",Modulplaner_TVWL!$I$16="Anorganisch-Chemisches Praktikum
"),7,IF(OR(Modulplaner_TVWL!$I$16="Grundlagen BWL II
",Modulplaner_TVWL!$I$16="Maschinenkonstruktionslehre
"),8,IF(OR(Modulplaner_TVWL!$I$16="Einführung in die Statistik
",Modulplaner_TVWL!$I$16="Einführung in die Volkswirtschaftslehre
",Modulplaner_TVWL!$I$16="Grundlagen der Informatik
"),10,IF(Modulplaner_TVWL!$I$16="Experimentalphysik
",14,9))))))))</f>
        <v>0</v>
      </c>
      <c r="N7" s="25">
        <f>IF(ISBLANK(Modulplaner_TVWL!$I$17),0,MIN(Modulplaner_TVWL!$J$17,IF(OR(Modulplaner_TVWL!$I$17="Einführung in die Programmierung
",Modulplaner_TVWL!$I$17="Einführung in die Ökonometrie
",Modulplaner_TVWL!$I$17="Einführung in das Privatrecht
"),5,IF(Modulplaner_TVWL!$I$17="Verfassungs- und Verwaltungsrecht
",6,IF(OR(Modulplaner_TVWL!$I$17="Grundlagen BWL I
",Modulplaner_TVWL!$I$17="Mathematik I
",Modulplaner_TVWL!$I$17="Mathematik II
",Modulplaner_TVWL!$I$17="Mathematik III
",Modulplaner_TVWL!$I$17="Allgemeine und Anorganische Chemie
",Modulplaner_TVWL!$I$17="Anorganisch-Chemisches Praktikum
"),7,IF(OR(Modulplaner_TVWL!$I$17="Grundlagen BWL II
",Modulplaner_TVWL!$I$17="Maschinenkonstruktionslehre
"),8,IF(OR(Modulplaner_TVWL!$I$17="Einführung in die Statistik
",Modulplaner_TVWL!$I$17="Einführung in die Volkswirtschaftslehre
",Modulplaner_TVWL!$I$17="Grundlagen der Informatik
"),10,IF(Modulplaner_TVWL!$I$17="Experimentalphysik
",14,9))))))))</f>
        <v>0</v>
      </c>
      <c r="O7" s="25">
        <f>IF(ISBLANK(Modulplaner_TVWL!$I$18),0,3)</f>
        <v>0</v>
      </c>
      <c r="P7" s="25">
        <f>IF(ISBLANK(Modulplaner_TVWL!$I$19),0,10)</f>
        <v>0</v>
      </c>
      <c r="Q7" s="25">
        <f>IF(ISBLANK(Modulplaner_TVWL!$I$20),0,12)</f>
        <v>0</v>
      </c>
      <c r="R7">
        <f t="shared" si="0"/>
        <v>30</v>
      </c>
    </row>
    <row r="8" spans="1:20" ht="28.8" x14ac:dyDescent="0.3">
      <c r="A8" s="15" t="s">
        <v>44</v>
      </c>
      <c r="E8" s="22" t="s">
        <v>34</v>
      </c>
      <c r="F8" s="25">
        <f>IF(ISBLANK(Modulplaner_TVWL!$K$9),0,MIN(Modulplaner_TVWL!$L$9,IF(OR(Modulplaner_TVWL!$K$9="Einführung in die Programmierung
",Modulplaner_TVWL!$K$9="Einführung in die Ökonometrie
",Modulplaner_TVWL!$K$9="Einführung in das Privatrecht
"),5,IF(Modulplaner_TVWL!$K$9="Verfassungs- und Verwaltungsrecht
",6,IF(OR(Modulplaner_TVWL!$K$9="Grundlagen BWL I
",Modulplaner_TVWL!$K$9="Mathematik I
",Modulplaner_TVWL!$K$9="Mathematik II
",Modulplaner_TVWL!$K$9="Mathematik III
",Modulplaner_TVWL!$K$9="Allgemeine und Anorganische Chemie
",Modulplaner_TVWL!$K$9="Anorganisch-Chemisches Praktikum
"),7,IF(OR(Modulplaner_TVWL!$K$9="Grundlagen BWL II
",Modulplaner_TVWL!$K$9="Maschinenkonstruktionslehre
"),8,IF(OR(Modulplaner_TVWL!$K$9="Einführung in die Statistik
",Modulplaner_TVWL!$K$9="Einführung in die Volkswirtschaftslehre
",Modulplaner_TVWL!$K$9="Grundlagen der Informatik
"),10,IF(Modulplaner_TVWL!$K$9="Experimentalphysik
",14,9))))))))</f>
        <v>0</v>
      </c>
      <c r="G8" s="25">
        <f>IF(ISBLANK(Modulplaner_TVWL!$K$10),0,MIN(Modulplaner_TVWL!$L$10,IF(OR(Modulplaner_TVWL!$K$10="Einführung in die Programmierung
",Modulplaner_TVWL!$K$10="Einführung in die Ökonometrie
",Modulplaner_TVWL!$K$10="Einführung in das Privatrecht
"),5,IF(Modulplaner_TVWL!$K$10="Verfassungs- und Verwaltungsrecht
",6,IF(OR(Modulplaner_TVWL!$K$10="Grundlagen BWL I
",Modulplaner_TVWL!$K$10="Mathematik I
",Modulplaner_TVWL!$K$10="Mathematik II
",Modulplaner_TVWL!$K$10="Mathematik III
",Modulplaner_TVWL!$K$10="Allgemeine und Anorganische Chemie
",Modulplaner_TVWL!$K$10="Anorganisch-Chemisches Praktikum
"),7,IF(OR(Modulplaner_TVWL!$K$10="Grundlagen BWL II
",Modulplaner_TVWL!$K$10="Maschinenkonstruktionslehre
"),8,IF(OR(Modulplaner_TVWL!$K$10="Einführung in die Statistik
",Modulplaner_TVWL!$K$10="Einführung in die Volkswirtschaftslehre
",Modulplaner_TVWL!$K$10="Grundlagen der Informatik
"),10,IF(Modulplaner_TVWL!$K$10="Experimentalphysik
",14,9))))))))</f>
        <v>0</v>
      </c>
      <c r="H8" s="25">
        <f>IF(ISBLANK(Modulplaner_TVWL!$K$11),0,MIN(Modulplaner_TVWL!$L$11,IF(OR(Modulplaner_TVWL!$K$11="Einführung in die Programmierung
",Modulplaner_TVWL!$K$11="Einführung in die Ökonometrie
",Modulplaner_TVWL!$K$11="Einführung in das Privatrecht
"),5,IF(Modulplaner_TVWL!$K$11="Verfassungs- und Verwaltungsrecht
",6,IF(OR(Modulplaner_TVWL!$K$11="Grundlagen BWL I
",Modulplaner_TVWL!$K$11="Mathematik I
",Modulplaner_TVWL!$K$11="Mathematik II
",Modulplaner_TVWL!$K$11="Mathematik III
",Modulplaner_TVWL!$K$11="Allgemeine und Anorganische Chemie
",Modulplaner_TVWL!$K$11="Anorganisch-Chemisches Praktikum
"),7,IF(OR(Modulplaner_TVWL!$K$11="Grundlagen BWL II
",Modulplaner_TVWL!$K$11="Maschinenkonstruktionslehre
"),8,IF(OR(Modulplaner_TVWL!$K$11="Einführung in die Statistik
",Modulplaner_TVWL!$K$11="Einführung in die Volkswirtschaftslehre
",Modulplaner_TVWL!$K$11="Grundlagen der Informatik
"),10,IF(Modulplaner_TVWL!$K$11="Experimentalphysik
",14,9))))))))</f>
        <v>0</v>
      </c>
      <c r="I8" s="25">
        <f>IF(ISBLANK(Modulplaner_TVWL!$K$12),0,MIN(Modulplaner_TVWL!$L$12,IF(OR(Modulplaner_TVWL!$K$12="Einführung in die Programmierung
",Modulplaner_TVWL!$K$12="Einführung in die Ökonometrie
",Modulplaner_TVWL!$K$12="Einführung in das Privatrecht
"),5,IF(Modulplaner_TVWL!$K$12="Verfassungs- und Verwaltungsrecht
",6,IF(OR(Modulplaner_TVWL!$K$12="Grundlagen BWL I
",Modulplaner_TVWL!$K$12="Mathematik I
",Modulplaner_TVWL!$K$12="Mathematik II
",Modulplaner_TVWL!$K$12="Mathematik III
",Modulplaner_TVWL!$K$12="Allgemeine und Anorganische Chemie
",Modulplaner_TVWL!$K$12="Anorganisch-Chemisches Praktikum
"),7,IF(OR(Modulplaner_TVWL!$K$12="Grundlagen BWL II
",Modulplaner_TVWL!$K$12="Maschinenkonstruktionslehre
"),8,IF(OR(Modulplaner_TVWL!$K$12="Einführung in die Statistik
",Modulplaner_TVWL!$K$12="Einführung in die Volkswirtschaftslehre
",Modulplaner_TVWL!$K$12="Grundlagen der Informatik
"),10,IF(Modulplaner_TVWL!$K$12="Experimentalphysik
",14,9))))))))</f>
        <v>0</v>
      </c>
      <c r="J8" s="25">
        <f>IF(ISBLANK(Modulplaner_TVWL!$K$13),0,MIN(Modulplaner_TVWL!$L$13,IF(OR(Modulplaner_TVWL!$K$13="Einführung in die Programmierung
",Modulplaner_TVWL!$K$13="Einführung in die Ökonometrie
",Modulplaner_TVWL!$K$13="Einführung in das Privatrecht
"),5,IF(Modulplaner_TVWL!$K$13="Verfassungs- und Verwaltungsrecht
",6,IF(OR(Modulplaner_TVWL!$K$13="Grundlagen BWL I
",Modulplaner_TVWL!$K$13="Mathematik I
",Modulplaner_TVWL!$K$13="Mathematik II
",Modulplaner_TVWL!$K$13="Mathematik III
",Modulplaner_TVWL!$K$13="Allgemeine und Anorganische Chemie
",Modulplaner_TVWL!$K$13="Anorganisch-Chemisches Praktikum
"),7,IF(OR(Modulplaner_TVWL!$K$13="Grundlagen BWL II
",Modulplaner_TVWL!$K$13="Maschinenkonstruktionslehre
"),8,IF(OR(Modulplaner_TVWL!$K$13="Einführung in die Statistik
",Modulplaner_TVWL!$K$13="Einführung in die Volkswirtschaftslehre
",Modulplaner_TVWL!$K$13="Grundlagen der Informatik
"),10,IF(Modulplaner_TVWL!$K$13="Experimentalphysik
",14,9))))))))</f>
        <v>0</v>
      </c>
      <c r="K8" s="25">
        <f>IF(ISBLANK(Modulplaner_TVWL!$K$14),0,MIN(Modulplaner_TVWL!$L$14,IF(OR(Modulplaner_TVWL!$K$14="Einführung in die Programmierung
",Modulplaner_TVWL!$K$14="Einführung in die Ökonometrie
",Modulplaner_TVWL!$K$14="Einführung in das Privatrecht
"),5,IF(Modulplaner_TVWL!$K$14="Verfassungs- und Verwaltungsrecht
",6,IF(OR(Modulplaner_TVWL!$K$14="Grundlagen BWL I
",Modulplaner_TVWL!$K$14="Mathematik I
",Modulplaner_TVWL!$K$14="Mathematik II
",Modulplaner_TVWL!$K$14="Mathematik III
",Modulplaner_TVWL!$K$14="Allgemeine und Anorganische Chemie
",Modulplaner_TVWL!$K$14="Anorganisch-Chemisches Praktikum
"),7,IF(OR(Modulplaner_TVWL!$K$14="Grundlagen BWL II
",Modulplaner_TVWL!$K$14="Maschinenkonstruktionslehre
"),8,IF(OR(Modulplaner_TVWL!$K$14="Einführung in die Statistik
",Modulplaner_TVWL!$K$14="Einführung in die Volkswirtschaftslehre
",Modulplaner_TVWL!$K$14="Grundlagen der Informatik
"),10,IF(Modulplaner_TVWL!$K$14="Experimentalphysik
",14,9))))))))</f>
        <v>0</v>
      </c>
      <c r="L8" s="25">
        <f>IF(ISBLANK(Modulplaner_TVWL!$K$15),0,MIN(Modulplaner_TVWL!$L$15,IF(OR(Modulplaner_TVWL!$K$15="Einführung in die Programmierung
",Modulplaner_TVWL!$K$15="Einführung in die Ökonometrie
",Modulplaner_TVWL!$K$15="Einführung in das Privatrecht
"),5,IF(Modulplaner_TVWL!$K$15="Verfassungs- und Verwaltungsrecht
",6,IF(OR(Modulplaner_TVWL!$K$15="Grundlagen BWL I
",Modulplaner_TVWL!$K$15="Mathematik I
",Modulplaner_TVWL!$K$15="Mathematik II
",Modulplaner_TVWL!$K$15="Mathematik III
",Modulplaner_TVWL!$K$15="Allgemeine und Anorganische Chemie
",Modulplaner_TVWL!$K$15="Anorganisch-Chemisches Praktikum
"),7,IF(OR(Modulplaner_TVWL!$K$15="Grundlagen BWL II
",Modulplaner_TVWL!$K$15="Maschinenkonstruktionslehre
"),8,IF(OR(Modulplaner_TVWL!$K$15="Einführung in die Statistik
",Modulplaner_TVWL!$K$15="Einführung in die Volkswirtschaftslehre
",Modulplaner_TVWL!$K$15="Grundlagen der Informatik
"),10,IF(Modulplaner_TVWL!$K$15="Experimentalphysik
",14,9))))))))</f>
        <v>0</v>
      </c>
      <c r="M8" s="25">
        <f>IF(ISBLANK(Modulplaner_TVWL!$K$16),0,MIN(Modulplaner_TVWL!$L$16,IF(OR(Modulplaner_TVWL!$K$16="Einführung in die Programmierung
",Modulplaner_TVWL!$K$16="Einführung in die Ökonometrie
",Modulplaner_TVWL!$K$16="Einführung in das Privatrecht
"),5,IF(Modulplaner_TVWL!$K$16="Verfassungs- und Verwaltungsrecht
",6,IF(OR(Modulplaner_TVWL!$K$16="Grundlagen BWL I
",Modulplaner_TVWL!$K$16="Mathematik I
",Modulplaner_TVWL!$K$16="Mathematik II
",Modulplaner_TVWL!$K$16="Mathematik III
",Modulplaner_TVWL!$K$16="Allgemeine und Anorganische Chemie
",Modulplaner_TVWL!$K$16="Anorganisch-Chemisches Praktikum
"),7,IF(OR(Modulplaner_TVWL!$K$16="Grundlagen BWL II
",Modulplaner_TVWL!$K$16="Maschinenkonstruktionslehre
"),8,IF(OR(Modulplaner_TVWL!$K$16="Einführung in die Statistik
",Modulplaner_TVWL!$K$16="Einführung in die Volkswirtschaftslehre
",Modulplaner_TVWL!$K$16="Grundlagen der Informatik
"),10,IF(Modulplaner_TVWL!$K$16="Experimentalphysik
",14,9))))))))</f>
        <v>0</v>
      </c>
      <c r="N8" s="25">
        <f>IF(ISBLANK(Modulplaner_TVWL!$K$17),0,MIN(Modulplaner_TVWL!$L$17,IF(OR(Modulplaner_TVWL!$K$17="Einführung in die Programmierung
",Modulplaner_TVWL!$K$17="Einführung in die Ökonometrie
",Modulplaner_TVWL!$K$17="Einführung in das Privatrecht
"),5,IF(Modulplaner_TVWL!$K$17="Verfassungs- und Verwaltungsrecht
",6,IF(OR(Modulplaner_TVWL!$K$17="Grundlagen BWL I
",Modulplaner_TVWL!$K$17="Mathematik I
",Modulplaner_TVWL!$K$17="Mathematik II
",Modulplaner_TVWL!$K$17="Mathematik III
",Modulplaner_TVWL!$K$17="Allgemeine und Anorganische Chemie
",Modulplaner_TVWL!$K$17="Anorganisch-Chemisches Praktikum
"),7,IF(OR(Modulplaner_TVWL!$K$17="Grundlagen BWL II
",Modulplaner_TVWL!$K$17="Maschinenkonstruktionslehre
"),8,IF(OR(Modulplaner_TVWL!$K$17="Einführung in die Statistik
",Modulplaner_TVWL!$K$17="Einführung in die Volkswirtschaftslehre
",Modulplaner_TVWL!$K$17="Grundlagen der Informatik
"),10,IF(Modulplaner_TVWL!$K$17="Experimentalphysik
",14,9))))))))</f>
        <v>0</v>
      </c>
      <c r="O8" s="25">
        <f>IF(ISBLANK(Modulplaner_TVWL!$K$18),0,3)</f>
        <v>0</v>
      </c>
      <c r="P8" s="25">
        <f>IF(ISBLANK(Modulplaner_TVWL!$K$19),0,10)</f>
        <v>0</v>
      </c>
      <c r="Q8" s="25">
        <f>IF(ISBLANK(Modulplaner_TVWL!$K$20),0,12)</f>
        <v>0</v>
      </c>
      <c r="R8">
        <f t="shared" si="0"/>
        <v>30</v>
      </c>
    </row>
    <row r="9" spans="1:20" ht="28.8" x14ac:dyDescent="0.3">
      <c r="A9" s="14" t="s">
        <v>45</v>
      </c>
      <c r="E9" s="22" t="s">
        <v>35</v>
      </c>
      <c r="F9" s="25">
        <f>IF(ISBLANK(Modulplaner_TVWL!$M$9),0,MIN(Modulplaner_TVWL!$N$9,IF(OR(Modulplaner_TVWL!$M$9="Einführung in die Programmierung
",Modulplaner_TVWL!$M$9="Einführung in die Ökonometrie
",Modulplaner_TVWL!$M$9="Einführung in das Privatrecht
"),5,IF(Modulplaner_TVWL!$M$9="Verfassungs- und Verwaltungsrecht
",6,IF(OR(Modulplaner_TVWL!$M$9="Grundlagen BWL I
",Modulplaner_TVWL!$M$9="Mathematik I
",Modulplaner_TVWL!$M$9="Mathematik II
",Modulplaner_TVWL!$M$9="Mathematik III
",Modulplaner_TVWL!$M$9="Allgemeine und Anorganische Chemie
",Modulplaner_TVWL!$M$9="Anorganisch-Chemisches Praktikum
"),7,IF(OR(Modulplaner_TVWL!$M$9="Grundlagen BWL II
",Modulplaner_TVWL!$M$9="Maschinenkonstruktionslehre
"),8,IF(OR(Modulplaner_TVWL!$M$9="Einführung in die Statistik
",Modulplaner_TVWL!$M$9="Einführung in die Volkswirtschaftslehre
",Modulplaner_TVWL!$M$9="Grundlagen der Informatik
"),10,IF(Modulplaner_TVWL!$M$9="Experimentalphysik
",14,9))))))))</f>
        <v>0</v>
      </c>
      <c r="G9" s="25">
        <f>IF(ISBLANK(Modulplaner_TVWL!$M$10),0,MIN(Modulplaner_TVWL!$N$10,IF(OR(Modulplaner_TVWL!$M$10="Einführung in die Programmierung
",Modulplaner_TVWL!$M$10="Einführung in die Ökonometrie
",Modulplaner_TVWL!$M$10="Einführung in das Privatrecht
"),5,IF(Modulplaner_TVWL!$M$10="Verfassungs- und Verwaltungsrecht
",6,IF(OR(Modulplaner_TVWL!$M$10="Grundlagen BWL I
",Modulplaner_TVWL!$M$10="Mathematik I
",Modulplaner_TVWL!$M$10="Mathematik II
",Modulplaner_TVWL!$M$10="Mathematik III
",Modulplaner_TVWL!$M$10="Allgemeine und Anorganische Chemie
",Modulplaner_TVWL!$M$10="Anorganisch-Chemisches Praktikum
"),7,IF(OR(Modulplaner_TVWL!$M$10="Grundlagen BWL II
",Modulplaner_TVWL!$M$10="Maschinenkonstruktionslehre
"),8,IF(OR(Modulplaner_TVWL!$M$10="Einführung in die Statistik
",Modulplaner_TVWL!$M$10="Einführung in die Volkswirtschaftslehre
",Modulplaner_TVWL!$M$10="Grundlagen der Informatik
"),10,IF(Modulplaner_TVWL!$M$10="Experimentalphysik
",14,9))))))))</f>
        <v>0</v>
      </c>
      <c r="H9" s="25">
        <f>IF(ISBLANK(Modulplaner_TVWL!$M$11),0,MIN(Modulplaner_TVWL!$N$11,IF(OR(Modulplaner_TVWL!$M$11="Einführung in die Programmierung
",Modulplaner_TVWL!$M$11="Einführung in die Ökonometrie
",Modulplaner_TVWL!$M$11="Einführung in das Privatrecht
"),5,IF(Modulplaner_TVWL!$M$11="Verfassungs- und Verwaltungsrecht
",6,IF(OR(Modulplaner_TVWL!$M$11="Grundlagen BWL I
",Modulplaner_TVWL!$M$11="Mathematik I
",Modulplaner_TVWL!$M$11="Mathematik II
",Modulplaner_TVWL!$M$11="Mathematik III
",Modulplaner_TVWL!$M$11="Allgemeine und Anorganische Chemie
",Modulplaner_TVWL!$M$11="Anorganisch-Chemisches Praktikum
"),7,IF(OR(Modulplaner_TVWL!$M$11="Grundlagen BWL II
",Modulplaner_TVWL!$M$11="Maschinenkonstruktionslehre
"),8,IF(OR(Modulplaner_TVWL!$M$11="Einführung in die Statistik
",Modulplaner_TVWL!$M$11="Einführung in die Volkswirtschaftslehre
",Modulplaner_TVWL!$M$11="Grundlagen der Informatik
"),10,IF(Modulplaner_TVWL!$M$11="Experimentalphysik
",14,9))))))))</f>
        <v>0</v>
      </c>
      <c r="I9" s="25">
        <f>IF(ISBLANK(Modulplaner_TVWL!$M$12),0,MIN(Modulplaner_TVWL!$N$12,IF(OR(Modulplaner_TVWL!$M$12="Einführung in die Programmierung
",Modulplaner_TVWL!$M$12="Einführung in die Ökonometrie
",Modulplaner_TVWL!$M$12="Einführung in das Privatrecht
"),5,IF(Modulplaner_TVWL!$M$12="Verfassungs- und Verwaltungsrecht
",6,IF(OR(Modulplaner_TVWL!$M$12="Grundlagen BWL I
",Modulplaner_TVWL!$M$12="Mathematik I
",Modulplaner_TVWL!$M$12="Mathematik II
",Modulplaner_TVWL!$M$12="Mathematik III
",Modulplaner_TVWL!$M$12="Allgemeine und Anorganische Chemie
",Modulplaner_TVWL!$M$12="Anorganisch-Chemisches Praktikum
"),7,IF(OR(Modulplaner_TVWL!$M$12="Grundlagen BWL II
",Modulplaner_TVWL!$M$12="Maschinenkonstruktionslehre
"),8,IF(OR(Modulplaner_TVWL!$M$12="Einführung in die Statistik
",Modulplaner_TVWL!$M$12="Einführung in die Volkswirtschaftslehre
",Modulplaner_TVWL!$M$12="Grundlagen der Informatik
"),10,IF(Modulplaner_TVWL!$M$12="Experimentalphysik
",14,9))))))))</f>
        <v>0</v>
      </c>
      <c r="J9" s="25">
        <f>IF(ISBLANK(Modulplaner_TVWL!$M$13),0,MIN(Modulplaner_TVWL!$N$13,IF(OR(Modulplaner_TVWL!$M$13="Einführung in die Programmierung
",Modulplaner_TVWL!$M$13="Einführung in die Ökonometrie
",Modulplaner_TVWL!$M$13="Einführung in das Privatrecht
"),5,IF(Modulplaner_TVWL!$M$13="Verfassungs- und Verwaltungsrecht
",6,IF(OR(Modulplaner_TVWL!$M$13="Grundlagen BWL I
",Modulplaner_TVWL!$M$13="Mathematik I
",Modulplaner_TVWL!$M$13="Mathematik II
",Modulplaner_TVWL!$M$13="Mathematik III
",Modulplaner_TVWL!$M$13="Allgemeine und Anorganische Chemie
",Modulplaner_TVWL!$M$13="Anorganisch-Chemisches Praktikum
"),7,IF(OR(Modulplaner_TVWL!$M$13="Grundlagen BWL II
",Modulplaner_TVWL!$M$13="Maschinenkonstruktionslehre
"),8,IF(OR(Modulplaner_TVWL!$M$13="Einführung in die Statistik
",Modulplaner_TVWL!$M$13="Einführung in die Volkswirtschaftslehre
",Modulplaner_TVWL!$M$13="Grundlagen der Informatik
"),10,IF(Modulplaner_TVWL!$M$13="Experimentalphysik
",14,9))))))))</f>
        <v>0</v>
      </c>
      <c r="K9" s="25">
        <f>IF(ISBLANK(Modulplaner_TVWL!$M$14),0,MIN(Modulplaner_TVWL!$N$14,IF(OR(Modulplaner_TVWL!$M$14="Einführung in die Programmierung
",Modulplaner_TVWL!$M$14="Einführung in die Ökonometrie
",Modulplaner_TVWL!$M$14="Einführung in das Privatrecht
"),5,IF(Modulplaner_TVWL!$M$14="Verfassungs- und Verwaltungsrecht
",6,IF(OR(Modulplaner_TVWL!$M$14="Grundlagen BWL I
",Modulplaner_TVWL!$M$14="Mathematik I
",Modulplaner_TVWL!$M$14="Mathematik II
",Modulplaner_TVWL!$M$14="Mathematik III
",Modulplaner_TVWL!$M$14="Allgemeine und Anorganische Chemie
",Modulplaner_TVWL!$M$14="Anorganisch-Chemisches Praktikum
"),7,IF(OR(Modulplaner_TVWL!$M$14="Grundlagen BWL II
",Modulplaner_TVWL!$M$14="Maschinenkonstruktionslehre
"),8,IF(OR(Modulplaner_TVWL!$M$14="Einführung in die Statistik
",Modulplaner_TVWL!$M$14="Einführung in die Volkswirtschaftslehre
",Modulplaner_TVWL!$M$14="Grundlagen der Informatik
"),10,IF(Modulplaner_TVWL!$M$14="Experimentalphysik
",14,9))))))))</f>
        <v>0</v>
      </c>
      <c r="L9" s="25">
        <f>IF(ISBLANK(Modulplaner_TVWL!$M$15),0,MIN(Modulplaner_TVWL!$N$15,IF(OR(Modulplaner_TVWL!$M$15="Einführung in die Programmierung
",Modulplaner_TVWL!$M$15="Einführung in die Ökonometrie
",Modulplaner_TVWL!$M$15="Einführung in das Privatrecht
"),5,IF(Modulplaner_TVWL!$M$15="Verfassungs- und Verwaltungsrecht
",6,IF(OR(Modulplaner_TVWL!$M$15="Grundlagen BWL I
",Modulplaner_TVWL!$M$15="Mathematik I
",Modulplaner_TVWL!$M$15="Mathematik II
",Modulplaner_TVWL!$M$15="Mathematik III
",Modulplaner_TVWL!$M$15="Allgemeine und Anorganische Chemie
",Modulplaner_TVWL!$M$15="Anorganisch-Chemisches Praktikum
"),7,IF(OR(Modulplaner_TVWL!$M$15="Grundlagen BWL II
",Modulplaner_TVWL!$M$15="Maschinenkonstruktionslehre
"),8,IF(OR(Modulplaner_TVWL!$M$15="Einführung in die Statistik
",Modulplaner_TVWL!$M$15="Einführung in die Volkswirtschaftslehre
",Modulplaner_TVWL!$M$15="Grundlagen der Informatik
"),10,IF(Modulplaner_TVWL!$M$15="Experimentalphysik
",14,9))))))))</f>
        <v>0</v>
      </c>
      <c r="M9" s="25">
        <f>IF(ISBLANK(Modulplaner_TVWL!$M$16),0,MIN(Modulplaner_TVWL!$N$16,IF(OR(Modulplaner_TVWL!$M$16="Einführung in die Programmierung
",Modulplaner_TVWL!$M$16="Einführung in die Ökonometrie
",Modulplaner_TVWL!$M$16="Einführung in das Privatrecht
"),5,IF(Modulplaner_TVWL!$M$16="Verfassungs- und Verwaltungsrecht
",6,IF(OR(Modulplaner_TVWL!$M$16="Grundlagen BWL I
",Modulplaner_TVWL!$M$16="Mathematik I
",Modulplaner_TVWL!$M$16="Mathematik II
",Modulplaner_TVWL!$M$16="Mathematik III
",Modulplaner_TVWL!$M$16="Allgemeine und Anorganische Chemie
",Modulplaner_TVWL!$M$16="Anorganisch-Chemisches Praktikum
"),7,IF(OR(Modulplaner_TVWL!$M$16="Grundlagen BWL II
",Modulplaner_TVWL!$M$16="Maschinenkonstruktionslehre
"),8,IF(OR(Modulplaner_TVWL!$M$16="Einführung in die Statistik
",Modulplaner_TVWL!$M$16="Einführung in die Volkswirtschaftslehre
",Modulplaner_TVWL!$M$16="Grundlagen der Informatik
"),10,IF(Modulplaner_TVWL!$M$16="Experimentalphysik
",14,9))))))))</f>
        <v>0</v>
      </c>
      <c r="N9" s="25">
        <f>IF(ISBLANK(Modulplaner_TVWL!$M$17),0,MIN(Modulplaner_TVWL!$N$17,IF(OR(Modulplaner_TVWL!$M$17="Einführung in die Programmierung
",Modulplaner_TVWL!$M$17="Einführung in die Ökonometrie
",Modulplaner_TVWL!$M$17="Einführung in das Privatrecht
"),5,IF(Modulplaner_TVWL!$M$17="Verfassungs- und Verwaltungsrecht
",6,IF(OR(Modulplaner_TVWL!$M$17="Grundlagen BWL I
",Modulplaner_TVWL!$M$17="Mathematik I
",Modulplaner_TVWL!$M$17="Mathematik II
",Modulplaner_TVWL!$M$17="Mathematik III
",Modulplaner_TVWL!$M$17="Allgemeine und Anorganische Chemie
",Modulplaner_TVWL!$M$17="Anorganisch-Chemisches Praktikum
"),7,IF(OR(Modulplaner_TVWL!$M$17="Grundlagen BWL II
",Modulplaner_TVWL!$M$17="Maschinenkonstruktionslehre
"),8,IF(OR(Modulplaner_TVWL!$M$17="Einführung in die Statistik
",Modulplaner_TVWL!$M$17="Einführung in die Volkswirtschaftslehre
",Modulplaner_TVWL!$M$17="Grundlagen der Informatik
"),10,IF(Modulplaner_TVWL!$M$17="Experimentalphysik
",14,9))))))))</f>
        <v>0</v>
      </c>
      <c r="O9" s="25">
        <f>IF(ISBLANK(Modulplaner_TVWL!$M$18),0,3)</f>
        <v>0</v>
      </c>
      <c r="P9" s="25">
        <f>IF(ISBLANK(Modulplaner_TVWL!$M$19),0,10)</f>
        <v>0</v>
      </c>
      <c r="Q9" s="25">
        <f>IF(ISBLANK(Modulplaner_TVWL!$M$20),0,12)</f>
        <v>0</v>
      </c>
      <c r="R9">
        <f t="shared" si="0"/>
        <v>30</v>
      </c>
    </row>
    <row r="10" spans="1:20" ht="28.8" x14ac:dyDescent="0.3">
      <c r="A10" s="15" t="s">
        <v>46</v>
      </c>
      <c r="E10" s="22" t="s">
        <v>36</v>
      </c>
      <c r="F10" s="25">
        <f>IF(ISBLANK(Modulplaner_TVWL!$O$9),0,MIN(Modulplaner_TVWL!$P$9,IF(OR(Modulplaner_TVWL!$O$9="Einführung in die Programmierung
",Modulplaner_TVWL!$O$9="Einführung in die Ökonometrie
",Modulplaner_TVWL!$O$9="Einführung in das Privatrecht
"),5,IF(Modulplaner_TVWL!$O$9="Verfassungs- und Verwaltungsrecht
",6,IF(OR(Modulplaner_TVWL!$O$9="Grundlagen BWL I
",Modulplaner_TVWL!$O$9="Mathematik I
",Modulplaner_TVWL!$O$9="Mathematik II
",Modulplaner_TVWL!$O$9="Mathematik III
",Modulplaner_TVWL!$O$9="Allgemeine und Anorganische Chemie
",Modulplaner_TVWL!$O$9="Anorganisch-Chemisches Praktikum
"),7,IF(OR(Modulplaner_TVWL!$O$9="Grundlagen BWL II
",Modulplaner_TVWL!$O$9="Maschinenkonstruktionslehre
"),8,IF(OR(Modulplaner_TVWL!$O$9="Einführung in die Statistik
",Modulplaner_TVWL!$O$9="Einführung in die Volkswirtschaftslehre
",Modulplaner_TVWL!$O$9="Grundlagen der Informatik
"),10,IF(Modulplaner_TVWL!$O$9="Experimentalphysik
",14,9))))))))</f>
        <v>0</v>
      </c>
      <c r="G10" s="25">
        <f>IF(ISBLANK(Modulplaner_TVWL!$O$10),0,MIN(Modulplaner_TVWL!$P$10,IF(OR(Modulplaner_TVWL!$O$10="Einführung in die Programmierung
",Modulplaner_TVWL!$O$10="Einführung in die Ökonometrie
",Modulplaner_TVWL!$O$10="Einführung in das Privatrecht
"),5,IF(Modulplaner_TVWL!$O$10="Verfassungs- und Verwaltungsrecht
",6,IF(OR(Modulplaner_TVWL!$O$10="Grundlagen BWL I
",Modulplaner_TVWL!$O$10="Mathematik I
",Modulplaner_TVWL!$O$10="Mathematik II
",Modulplaner_TVWL!$O$10="Mathematik III
",Modulplaner_TVWL!$O$10="Allgemeine und Anorganische Chemie
",Modulplaner_TVWL!$O$10="Anorganisch-Chemisches Praktikum
"),7,IF(OR(Modulplaner_TVWL!$O$10="Grundlagen BWL II
",Modulplaner_TVWL!$O$10="Maschinenkonstruktionslehre
"),8,IF(OR(Modulplaner_TVWL!$O$10="Einführung in die Statistik
",Modulplaner_TVWL!$O$10="Einführung in die Volkswirtschaftslehre
",Modulplaner_TVWL!$O$10="Grundlagen der Informatik
"),10,IF(Modulplaner_TVWL!$O$10="Experimentalphysik
",14,9))))))))</f>
        <v>0</v>
      </c>
      <c r="H10" s="25">
        <f>IF(ISBLANK(Modulplaner_TVWL!$O$11),0,MIN(Modulplaner_TVWL!$P$11,IF(OR(Modulplaner_TVWL!$O$11="Einführung in die Programmierung
",Modulplaner_TVWL!$O$11="Einführung in die Ökonometrie
",Modulplaner_TVWL!$O$11="Einführung in das Privatrecht
"),5,IF(Modulplaner_TVWL!$O$11="Verfassungs- und Verwaltungsrecht
",6,IF(OR(Modulplaner_TVWL!$O$11="Grundlagen BWL I
",Modulplaner_TVWL!$O$11="Mathematik I
",Modulplaner_TVWL!$O$11="Mathematik II
",Modulplaner_TVWL!$O$11="Mathematik III
",Modulplaner_TVWL!$O$11="Allgemeine und Anorganische Chemie
",Modulplaner_TVWL!$O$11="Anorganisch-Chemisches Praktikum
"),7,IF(OR(Modulplaner_TVWL!$O$11="Grundlagen BWL II
",Modulplaner_TVWL!$O$11="Maschinenkonstruktionslehre
"),8,IF(OR(Modulplaner_TVWL!$O$11="Einführung in die Statistik
",Modulplaner_TVWL!$O$11="Einführung in die Volkswirtschaftslehre
",Modulplaner_TVWL!$O$11="Grundlagen der Informatik
"),10,IF(Modulplaner_TVWL!$O$11="Experimentalphysik
",14,9))))))))</f>
        <v>0</v>
      </c>
      <c r="I10" s="25">
        <f>IF(ISBLANK(Modulplaner_TVWL!$O$12),0,MIN(Modulplaner_TVWL!$P$12,IF(OR(Modulplaner_TVWL!$O$12="Einführung in die Programmierung
",Modulplaner_TVWL!$O$12="Einführung in die Ökonometrie
",Modulplaner_TVWL!$O$12="Einführung in das Privatrecht
"),5,IF(Modulplaner_TVWL!$O$12="Verfassungs- und Verwaltungsrecht
",6,IF(OR(Modulplaner_TVWL!$O$12="Grundlagen BWL I
",Modulplaner_TVWL!$O$12="Mathematik I
",Modulplaner_TVWL!$O$12="Mathematik II
",Modulplaner_TVWL!$O$12="Mathematik III
",Modulplaner_TVWL!$O$12="Allgemeine und Anorganische Chemie
",Modulplaner_TVWL!$O$12="Anorganisch-Chemisches Praktikum
"),7,IF(OR(Modulplaner_TVWL!$O$12="Grundlagen BWL II
",Modulplaner_TVWL!$O$12="Maschinenkonstruktionslehre
"),8,IF(OR(Modulplaner_TVWL!$O$12="Einführung in die Statistik
",Modulplaner_TVWL!$O$12="Einführung in die Volkswirtschaftslehre
",Modulplaner_TVWL!$O$12="Grundlagen der Informatik
"),10,IF(Modulplaner_TVWL!$O$12="Experimentalphysik
",14,9))))))))</f>
        <v>0</v>
      </c>
      <c r="J10" s="25">
        <f>IF(ISBLANK(Modulplaner_TVWL!$O$13),0,MIN(Modulplaner_TVWL!$P$13,IF(OR(Modulplaner_TVWL!$O$13="Einführung in die Programmierung
",Modulplaner_TVWL!$O$13="Einführung in die Ökonometrie
",Modulplaner_TVWL!$O$13="Einführung in das Privatrecht
"),5,IF(Modulplaner_TVWL!$O$13="Verfassungs- und Verwaltungsrecht
",6,IF(OR(Modulplaner_TVWL!$O$13="Grundlagen BWL I
",Modulplaner_TVWL!$O$13="Mathematik I
",Modulplaner_TVWL!$O$13="Mathematik II
",Modulplaner_TVWL!$O$13="Mathematik III
",Modulplaner_TVWL!$O$13="Allgemeine und Anorganische Chemie
",Modulplaner_TVWL!$O$13="Anorganisch-Chemisches Praktikum
"),7,IF(OR(Modulplaner_TVWL!$O$13="Grundlagen BWL II
",Modulplaner_TVWL!$O$13="Maschinenkonstruktionslehre
"),8,IF(OR(Modulplaner_TVWL!$O$13="Einführung in die Statistik
",Modulplaner_TVWL!$O$13="Einführung in die Volkswirtschaftslehre
",Modulplaner_TVWL!$O$13="Grundlagen der Informatik
"),10,IF(Modulplaner_TVWL!$O$13="Experimentalphysik
",14,9))))))))</f>
        <v>0</v>
      </c>
      <c r="K10" s="25">
        <f>IF(ISBLANK(Modulplaner_TVWL!$O$14),0,MIN(Modulplaner_TVWL!$P$14,IF(OR(Modulplaner_TVWL!$O$14="Einführung in die Programmierung
",Modulplaner_TVWL!$O$14="Einführung in die Ökonometrie
",Modulplaner_TVWL!$O$14="Einführung in das Privatrecht
"),5,IF(Modulplaner_TVWL!$O$14="Verfassungs- und Verwaltungsrecht
",6,IF(OR(Modulplaner_TVWL!$O$14="Grundlagen BWL I
",Modulplaner_TVWL!$O$14="Mathematik I
",Modulplaner_TVWL!$O$14="Mathematik II
",Modulplaner_TVWL!$O$14="Mathematik III
",Modulplaner_TVWL!$O$14="Allgemeine und Anorganische Chemie
",Modulplaner_TVWL!$O$14="Anorganisch-Chemisches Praktikum
"),7,IF(OR(Modulplaner_TVWL!$O$14="Grundlagen BWL II
",Modulplaner_TVWL!$O$14="Maschinenkonstruktionslehre
"),8,IF(OR(Modulplaner_TVWL!$O$14="Einführung in die Statistik
",Modulplaner_TVWL!$O$14="Einführung in die Volkswirtschaftslehre
",Modulplaner_TVWL!$O$14="Grundlagen der Informatik
"),10,IF(Modulplaner_TVWL!$O$14="Experimentalphysik
",14,9))))))))</f>
        <v>0</v>
      </c>
      <c r="L10" s="25">
        <f>IF(ISBLANK(Modulplaner_TVWL!$O$15),0,MIN(Modulplaner_TVWL!$P$15,IF(OR(Modulplaner_TVWL!$O$15="Einführung in die Programmierung
",Modulplaner_TVWL!$O$15="Einführung in die Ökonometrie
",Modulplaner_TVWL!$O$15="Einführung in das Privatrecht
"),5,IF(Modulplaner_TVWL!$O$15="Verfassungs- und Verwaltungsrecht
",6,IF(OR(Modulplaner_TVWL!$O$15="Grundlagen BWL I
",Modulplaner_TVWL!$O$15="Mathematik I
",Modulplaner_TVWL!$O$15="Mathematik II
",Modulplaner_TVWL!$O$15="Mathematik III
",Modulplaner_TVWL!$O$15="Allgemeine und Anorganische Chemie
",Modulplaner_TVWL!$O$15="Anorganisch-Chemisches Praktikum
"),7,IF(OR(Modulplaner_TVWL!$O$15="Grundlagen BWL II
",Modulplaner_TVWL!$O$15="Maschinenkonstruktionslehre
"),8,IF(OR(Modulplaner_TVWL!$O$15="Einführung in die Statistik
",Modulplaner_TVWL!$O$15="Einführung in die Volkswirtschaftslehre
",Modulplaner_TVWL!$O$15="Grundlagen der Informatik
"),10,IF(Modulplaner_TVWL!$O$15="Experimentalphysik
",14,9))))))))</f>
        <v>0</v>
      </c>
      <c r="M10" s="25">
        <f>IF(ISBLANK(Modulplaner_TVWL!$O$16),0,MIN(Modulplaner_TVWL!$P$16,IF(OR(Modulplaner_TVWL!$O$16="Einführung in die Programmierung
",Modulplaner_TVWL!$O$16="Einführung in die Ökonometrie
",Modulplaner_TVWL!$O$16="Einführung in das Privatrecht
"),5,IF(Modulplaner_TVWL!$O$16="Verfassungs- und Verwaltungsrecht
",6,IF(OR(Modulplaner_TVWL!$O$16="Grundlagen BWL I
",Modulplaner_TVWL!$O$16="Mathematik I
",Modulplaner_TVWL!$O$16="Mathematik II
",Modulplaner_TVWL!$O$16="Mathematik III
",Modulplaner_TVWL!$O$16="Allgemeine und Anorganische Chemie
",Modulplaner_TVWL!$O$16="Anorganisch-Chemisches Praktikum
"),7,IF(OR(Modulplaner_TVWL!$O$16="Grundlagen BWL II
",Modulplaner_TVWL!$O$16="Maschinenkonstruktionslehre
"),8,IF(OR(Modulplaner_TVWL!$O$16="Einführung in die Statistik
",Modulplaner_TVWL!$O$16="Einführung in die Volkswirtschaftslehre
",Modulplaner_TVWL!$O$16="Grundlagen der Informatik
"),10,IF(Modulplaner_TVWL!$O$16="Experimentalphysik
",14,9))))))))</f>
        <v>0</v>
      </c>
      <c r="N10" s="25">
        <f>IF(ISBLANK(Modulplaner_TVWL!$O$17),0,MIN(Modulplaner_TVWL!$P$17,IF(OR(Modulplaner_TVWL!$O$17="Einführung in die Programmierung
",Modulplaner_TVWL!$O$17="Einführung in die Ökonometrie
",Modulplaner_TVWL!$O$17="Einführung in das Privatrecht
"),5,IF(Modulplaner_TVWL!$O$17="Verfassungs- und Verwaltungsrecht
",6,IF(OR(Modulplaner_TVWL!$O$17="Grundlagen BWL I
",Modulplaner_TVWL!$O$17="Mathematik I
",Modulplaner_TVWL!$O$17="Mathematik II
",Modulplaner_TVWL!$O$17="Mathematik III
",Modulplaner_TVWL!$O$17="Allgemeine und Anorganische Chemie
",Modulplaner_TVWL!$O$17="Anorganisch-Chemisches Praktikum
"),7,IF(OR(Modulplaner_TVWL!$O$17="Grundlagen BWL II
",Modulplaner_TVWL!$O$17="Maschinenkonstruktionslehre
"),8,IF(OR(Modulplaner_TVWL!$O$17="Einführung in die Statistik
",Modulplaner_TVWL!$O$17="Einführung in die Volkswirtschaftslehre
",Modulplaner_TVWL!$O$17="Grundlagen der Informatik
"),10,IF(Modulplaner_TVWL!$O$17="Experimentalphysik
",14,9))))))))</f>
        <v>0</v>
      </c>
      <c r="O10" s="25">
        <f>IF(ISBLANK(Modulplaner_TVWL!$O$18),0,3)</f>
        <v>0</v>
      </c>
      <c r="P10" s="25">
        <f>IF(ISBLANK(Modulplaner_TVWL!$O$19),0,10)</f>
        <v>0</v>
      </c>
      <c r="Q10" s="25">
        <f>IF(ISBLANK(Modulplaner_TVWL!$O$20),0,12)</f>
        <v>0</v>
      </c>
      <c r="R10">
        <v>0</v>
      </c>
    </row>
    <row r="11" spans="1:20" ht="28.8" x14ac:dyDescent="0.3">
      <c r="A11" s="14" t="s">
        <v>47</v>
      </c>
      <c r="E11" s="22" t="s">
        <v>37</v>
      </c>
      <c r="F11" s="25">
        <f>IF(ISBLANK(Modulplaner_TVWL!$Q$9),0,MIN(Modulplaner_TVWL!$R$9,IF(OR(Modulplaner_TVWL!$Q$9="Einführung in die Programmierung
",Modulplaner_TVWL!$Q$9="Einführung in die Ökonometrie
",Modulplaner_TVWL!$Q$9="Einführung in das Privatrecht
"),5,IF(Modulplaner_TVWL!$Q$9="Verfassungs- und Verwaltungsrecht
",6,IF(OR(Modulplaner_TVWL!$Q$9="Grundlagen BWL I
",Modulplaner_TVWL!$Q$9="Mathematik I
",Modulplaner_TVWL!$Q$9="Mathematik II
",Modulplaner_TVWL!$Q$9="Mathematik III
",Modulplaner_TVWL!$Q$9="Allgemeine und Anorganische Chemie
",Modulplaner_TVWL!$Q$9="Anorganisch-Chemisches Praktikum
"),7,IF(OR(Modulplaner_TVWL!$Q$9="Grundlagen BWL II
",Modulplaner_TVWL!$Q$9="Maschinenkonstruktionslehre
"),8,IF(OR(Modulplaner_TVWL!$Q$9="Einführung in die Statistik
",Modulplaner_TVWL!$Q$9="Einführung in die Volkswirtschaftslehre
",Modulplaner_TVWL!$Q$9="Grundlagen der Informatik
"),10,IF(Modulplaner_TVWL!$Q$9="Experimentalphysik
",14,9))))))))</f>
        <v>0</v>
      </c>
      <c r="G11" s="25">
        <f>IF(ISBLANK(Modulplaner_TVWL!$Q$10),0,MIN(Modulplaner_TVWL!$R$10,IF(OR(Modulplaner_TVWL!$Q$10="Einführung in die Programmierung
",Modulplaner_TVWL!$Q$10="Einführung in die Ökonometrie
",Modulplaner_TVWL!$Q$10="Einführung in das Privatrecht
"),5,IF(Modulplaner_TVWL!$Q$10="Verfassungs- und Verwaltungsrecht
",6,IF(OR(Modulplaner_TVWL!$Q$10="Grundlagen BWL I
",Modulplaner_TVWL!$Q$10="Mathematik I
",Modulplaner_TVWL!$Q$10="Mathematik II
",Modulplaner_TVWL!$Q$10="Mathematik III
",Modulplaner_TVWL!$Q$10="Allgemeine und Anorganische Chemie
",Modulplaner_TVWL!$Q$10="Anorganisch-Chemisches Praktikum
"),7,IF(OR(Modulplaner_TVWL!$Q$10="Grundlagen BWL II
",Modulplaner_TVWL!$Q$10="Maschinenkonstruktionslehre
"),8,IF(OR(Modulplaner_TVWL!$Q$10="Einführung in die Statistik
",Modulplaner_TVWL!$Q$10="Einführung in die Volkswirtschaftslehre
",Modulplaner_TVWL!$Q$10="Grundlagen der Informatik
"),10,IF(Modulplaner_TVWL!$Q$10="Experimentalphysik
",14,9))))))))</f>
        <v>0</v>
      </c>
      <c r="H11" s="25">
        <f>IF(ISBLANK(Modulplaner_TVWL!$Q$11),0,MIN(Modulplaner_TVWL!$R$11,IF(OR(Modulplaner_TVWL!$Q$11="Einführung in die Programmierung
",Modulplaner_TVWL!$Q$11="Einführung in die Ökonometrie
",Modulplaner_TVWL!$Q$11="Einführung in das Privatrecht
"),5,IF(Modulplaner_TVWL!$Q$11="Verfassungs- und Verwaltungsrecht
",6,IF(OR(Modulplaner_TVWL!$Q$11="Grundlagen BWL I
",Modulplaner_TVWL!$Q$11="Mathematik I
",Modulplaner_TVWL!$Q$11="Mathematik II
",Modulplaner_TVWL!$Q$11="Mathematik III
",Modulplaner_TVWL!$Q$11="Allgemeine und Anorganische Chemie
",Modulplaner_TVWL!$Q$11="Anorganisch-Chemisches Praktikum
"),7,IF(OR(Modulplaner_TVWL!$Q$11="Grundlagen BWL II
",Modulplaner_TVWL!$Q$11="Maschinenkonstruktionslehre
"),8,IF(OR(Modulplaner_TVWL!$Q$11="Einführung in die Statistik
",Modulplaner_TVWL!$Q$11="Einführung in die Volkswirtschaftslehre
",Modulplaner_TVWL!$Q$11="Grundlagen der Informatik
"),10,IF(Modulplaner_TVWL!$Q$11="Experimentalphysik
",14,9))))))))</f>
        <v>0</v>
      </c>
      <c r="I11" s="25">
        <f>IF(ISBLANK(Modulplaner_TVWL!$Q$12),0,MIN(Modulplaner_TVWL!$R$12,IF(OR(Modulplaner_TVWL!$Q$12="Einführung in die Programmierung
",Modulplaner_TVWL!$Q$12="Einführung in die Ökonometrie
",Modulplaner_TVWL!$Q$12="Einführung in das Privatrecht
"),5,IF(Modulplaner_TVWL!$Q$12="Verfassungs- und Verwaltungsrecht
",6,IF(OR(Modulplaner_TVWL!$Q$12="Grundlagen BWL I
",Modulplaner_TVWL!$Q$12="Mathematik I
",Modulplaner_TVWL!$Q$12="Mathematik II
",Modulplaner_TVWL!$Q$12="Mathematik III
",Modulplaner_TVWL!$Q$12="Allgemeine und Anorganische Chemie
",Modulplaner_TVWL!$Q$12="Anorganisch-Chemisches Praktikum
"),7,IF(OR(Modulplaner_TVWL!$Q$12="Grundlagen BWL II
",Modulplaner_TVWL!$Q$12="Maschinenkonstruktionslehre
"),8,IF(OR(Modulplaner_TVWL!$Q$12="Einführung in die Statistik
",Modulplaner_TVWL!$Q$12="Einführung in die Volkswirtschaftslehre
",Modulplaner_TVWL!$Q$12="Grundlagen der Informatik
"),10,IF(Modulplaner_TVWL!$Q$12="Experimentalphysik
",14,9))))))))</f>
        <v>0</v>
      </c>
      <c r="J11" s="25">
        <f>IF(ISBLANK(Modulplaner_TVWL!$Q$13),0,MIN(Modulplaner_TVWL!$R$13,IF(OR(Modulplaner_TVWL!$Q$13="Einführung in die Programmierung
",Modulplaner_TVWL!$Q$13="Einführung in die Ökonometrie
",Modulplaner_TVWL!$Q$13="Einführung in das Privatrecht
"),5,IF(Modulplaner_TVWL!$Q$13="Verfassungs- und Verwaltungsrecht
",6,IF(OR(Modulplaner_TVWL!$Q$13="Grundlagen BWL I
",Modulplaner_TVWL!$Q$13="Mathematik I
",Modulplaner_TVWL!$Q$13="Mathematik II
",Modulplaner_TVWL!$Q$13="Mathematik III
",Modulplaner_TVWL!$Q$13="Allgemeine und Anorganische Chemie
",Modulplaner_TVWL!$Q$13="Anorganisch-Chemisches Praktikum
"),7,IF(OR(Modulplaner_TVWL!$Q$13="Grundlagen BWL II
",Modulplaner_TVWL!$Q$13="Maschinenkonstruktionslehre
"),8,IF(OR(Modulplaner_TVWL!$Q$13="Einführung in die Statistik
",Modulplaner_TVWL!$Q$13="Einführung in die Volkswirtschaftslehre
",Modulplaner_TVWL!$Q$13="Grundlagen der Informatik
"),10,IF(Modulplaner_TVWL!$Q$13="Experimentalphysik
",14,9))))))))</f>
        <v>0</v>
      </c>
      <c r="K11" s="25">
        <f>IF(ISBLANK(Modulplaner_TVWL!$Q$14),0,MIN(Modulplaner_TVWL!$R$14,IF(OR(Modulplaner_TVWL!$Q$14="Einführung in die Programmierung
",Modulplaner_TVWL!$Q$14="Einführung in die Ökonometrie
",Modulplaner_TVWL!$Q$14="Einführung in das Privatrecht
"),5,IF(Modulplaner_TVWL!$Q$14="Verfassungs- und Verwaltungsrecht
",6,IF(OR(Modulplaner_TVWL!$Q$14="Grundlagen BWL I
",Modulplaner_TVWL!$Q$14="Mathematik I
",Modulplaner_TVWL!$Q$14="Mathematik II
",Modulplaner_TVWL!$Q$14="Mathematik III
",Modulplaner_TVWL!$Q$14="Allgemeine und Anorganische Chemie
",Modulplaner_TVWL!$Q$14="Anorganisch-Chemisches Praktikum
"),7,IF(OR(Modulplaner_TVWL!$Q$14="Grundlagen BWL II
",Modulplaner_TVWL!$Q$14="Maschinenkonstruktionslehre
"),8,IF(OR(Modulplaner_TVWL!$Q$14="Einführung in die Statistik
",Modulplaner_TVWL!$Q$14="Einführung in die Volkswirtschaftslehre
",Modulplaner_TVWL!$Q$14="Grundlagen der Informatik
"),10,IF(Modulplaner_TVWL!$Q$14="Experimentalphysik
",14,9))))))))</f>
        <v>0</v>
      </c>
      <c r="L11" s="25">
        <f>IF(ISBLANK(Modulplaner_TVWL!$Q$15),0,MIN(Modulplaner_TVWL!$R$15,IF(OR(Modulplaner_TVWL!$Q$15="Einführung in die Programmierung
",Modulplaner_TVWL!$Q$15="Einführung in die Ökonometrie
",Modulplaner_TVWL!$Q$15="Einführung in das Privatrecht
"),5,IF(Modulplaner_TVWL!$Q$15="Verfassungs- und Verwaltungsrecht
",6,IF(OR(Modulplaner_TVWL!$Q$15="Grundlagen BWL I
",Modulplaner_TVWL!$Q$15="Mathematik I
",Modulplaner_TVWL!$Q$15="Mathematik II
",Modulplaner_TVWL!$Q$15="Mathematik III
",Modulplaner_TVWL!$Q$15="Allgemeine und Anorganische Chemie
",Modulplaner_TVWL!$Q$15="Anorganisch-Chemisches Praktikum
"),7,IF(OR(Modulplaner_TVWL!$Q$15="Grundlagen BWL II
",Modulplaner_TVWL!$Q$15="Maschinenkonstruktionslehre
"),8,IF(OR(Modulplaner_TVWL!$Q$15="Einführung in die Statistik
",Modulplaner_TVWL!$Q$15="Einführung in die Volkswirtschaftslehre
",Modulplaner_TVWL!$Q$15="Grundlagen der Informatik
"),10,IF(Modulplaner_TVWL!$Q$15="Experimentalphysik
",14,9))))))))</f>
        <v>0</v>
      </c>
      <c r="M11" s="25">
        <f>IF(ISBLANK(Modulplaner_TVWL!$Q$16),0,MIN(Modulplaner_TVWL!$R$16,IF(OR(Modulplaner_TVWL!$Q$16="Einführung in die Programmierung
",Modulplaner_TVWL!$Q$16="Einführung in die Ökonometrie
",Modulplaner_TVWL!$Q$16="Einführung in das Privatrecht
"),5,IF(Modulplaner_TVWL!$Q$16="Verfassungs- und Verwaltungsrecht
",6,IF(OR(Modulplaner_TVWL!$Q$16="Grundlagen BWL I
",Modulplaner_TVWL!$Q$16="Mathematik I
",Modulplaner_TVWL!$Q$16="Mathematik II
",Modulplaner_TVWL!$Q$16="Mathematik III
",Modulplaner_TVWL!$Q$16="Allgemeine und Anorganische Chemie
",Modulplaner_TVWL!$Q$16="Anorganisch-Chemisches Praktikum
"),7,IF(OR(Modulplaner_TVWL!$Q$16="Grundlagen BWL II
",Modulplaner_TVWL!$Q$16="Maschinenkonstruktionslehre
"),8,IF(OR(Modulplaner_TVWL!$Q$16="Einführung in die Statistik
",Modulplaner_TVWL!$Q$16="Einführung in die Volkswirtschaftslehre
",Modulplaner_TVWL!$Q$16="Grundlagen der Informatik
"),10,IF(Modulplaner_TVWL!$Q$16="Experimentalphysik
",14,9))))))))</f>
        <v>0</v>
      </c>
      <c r="N11" s="25">
        <f>IF(ISBLANK(Modulplaner_TVWL!$Q$17),0,MIN(Modulplaner_TVWL!$R$17,IF(OR(Modulplaner_TVWL!$Q$17="Einführung in die Programmierung
",Modulplaner_TVWL!$Q$17="Einführung in die Ökonometrie
",Modulplaner_TVWL!$Q$17="Einführung in das Privatrecht
"),5,IF(Modulplaner_TVWL!$Q$17="Verfassungs- und Verwaltungsrecht
",6,IF(OR(Modulplaner_TVWL!$Q$17="Grundlagen BWL I
",Modulplaner_TVWL!$Q$17="Mathematik I
",Modulplaner_TVWL!$Q$17="Mathematik II
",Modulplaner_TVWL!$Q$17="Mathematik III
",Modulplaner_TVWL!$Q$17="Allgemeine und Anorganische Chemie
",Modulplaner_TVWL!$Q$17="Anorganisch-Chemisches Praktikum
"),7,IF(OR(Modulplaner_TVWL!$Q$17="Grundlagen BWL II
",Modulplaner_TVWL!$Q$17="Maschinenkonstruktionslehre
"),8,IF(OR(Modulplaner_TVWL!$Q$17="Einführung in die Statistik
",Modulplaner_TVWL!$Q$17="Einführung in die Volkswirtschaftslehre
",Modulplaner_TVWL!$Q$17="Grundlagen der Informatik
"),10,IF(Modulplaner_TVWL!$Q$17="Experimentalphysik
",14,9))))))))</f>
        <v>0</v>
      </c>
      <c r="O11" s="25">
        <f>IF(ISBLANK(Modulplaner_TVWL!$Q$18),0,3)</f>
        <v>0</v>
      </c>
      <c r="P11" s="25">
        <f>IF(ISBLANK(Modulplaner_TVWL!$Q$19),0,10)</f>
        <v>0</v>
      </c>
      <c r="Q11" s="25">
        <f>IF(ISBLANK(Modulplaner_TVWL!$Q$20),0,12)</f>
        <v>0</v>
      </c>
      <c r="R11">
        <v>0</v>
      </c>
    </row>
    <row r="12" spans="1:20" ht="28.8" x14ac:dyDescent="0.3">
      <c r="A12" s="15" t="s">
        <v>48</v>
      </c>
      <c r="E12" s="22" t="s">
        <v>147</v>
      </c>
      <c r="F12" s="25">
        <f>IF(ISBLANK(Modulplaner_TVWL!$S$9),0,MIN(Modulplaner_TVWL!$T$9,IF(OR(Modulplaner_TVWL!$S$9="Einführung in die Programmierung
",Modulplaner_TVWL!$S$9="Einführung in die Ökonometrie
",Modulplaner_TVWL!$S$9="Einführung in das Privatrecht
"),5,IF(Modulplaner_TVWL!$S$9="Verfassungs- und Verwaltungsrecht
",6,IF(OR(Modulplaner_TVWL!$S$9="Grundlagen BWL I
",Modulplaner_TVWL!$S$9="Mathematik I
",Modulplaner_TVWL!$S$9="Mathematik II
",Modulplaner_TVWL!$S$9="Mathematik III
",Modulplaner_TVWL!$S$9="Allgemeine und Anorganische Chemie
",Modulplaner_TVWL!$S$9="Anorganisch-Chemisches Praktikum
"),7,IF(OR(Modulplaner_TVWL!$S$9="Grundlagen BWL II
",Modulplaner_TVWL!$S$9="Maschinenkonstruktionslehre
"),8,IF(OR(Modulplaner_TVWL!$S$9="Einführung in die Statistik
",Modulplaner_TVWL!$S$9="Einführung in die Volkswirtschaftslehre
",Modulplaner_TVWL!$S$9="Grundlagen der Informatik
"),10,IF(Modulplaner_TVWL!$S$9="Experimentalphysik
",14,9))))))))</f>
        <v>0</v>
      </c>
      <c r="G12" s="25">
        <f>IF(ISBLANK(Modulplaner_TVWL!$S$10),0,MIN(Modulplaner_TVWL!$T$10,IF(OR(Modulplaner_TVWL!$S$10="Einführung in die Programmierung
",Modulplaner_TVWL!$S$10="Einführung in die Ökonometrie
",Modulplaner_TVWL!$S$10="Einführung in das Privatrecht
"),5,IF(Modulplaner_TVWL!$S$10="Verfassungs- und Verwaltungsrecht
",6,IF(OR(Modulplaner_TVWL!$S$10="Grundlagen BWL I
",Modulplaner_TVWL!$S$10="Mathematik I
",Modulplaner_TVWL!$S$10="Mathematik II
",Modulplaner_TVWL!$S$10="Mathematik III
",Modulplaner_TVWL!$S$10="Allgemeine und Anorganische Chemie
",Modulplaner_TVWL!$S$10="Anorganisch-Chemisches Praktikum
"),7,IF(OR(Modulplaner_TVWL!$S$10="Grundlagen BWL II
",Modulplaner_TVWL!$S$10="Maschinenkonstruktionslehre
"),8,IF(OR(Modulplaner_TVWL!$S$10="Einführung in die Statistik
",Modulplaner_TVWL!$S$10="Einführung in die Volkswirtschaftslehre
",Modulplaner_TVWL!$S$10="Grundlagen der Informatik
"),10,IF(Modulplaner_TVWL!$S$10="Experimentalphysik
",14,9))))))))</f>
        <v>0</v>
      </c>
      <c r="H12" s="25">
        <f>IF(ISBLANK(Modulplaner_TVWL!$S$11),0,MIN(Modulplaner_TVWL!$T$11,IF(OR(Modulplaner_TVWL!$S$11="Einführung in die Programmierung
",Modulplaner_TVWL!$S$11="Einführung in die Ökonometrie
",Modulplaner_TVWL!$S$11="Einführung in das Privatrecht
"),5,IF(Modulplaner_TVWL!$S$11="Verfassungs- und Verwaltungsrecht
",6,IF(OR(Modulplaner_TVWL!$S$11="Grundlagen BWL I
",Modulplaner_TVWL!$S$11="Mathematik I
",Modulplaner_TVWL!$S$11="Mathematik II
",Modulplaner_TVWL!$S$11="Mathematik III
",Modulplaner_TVWL!$S$11="Allgemeine und Anorganische Chemie
",Modulplaner_TVWL!$S$11="Anorganisch-Chemisches Praktikum
"),7,IF(OR(Modulplaner_TVWL!$S$11="Grundlagen BWL II
",Modulplaner_TVWL!$S$11="Maschinenkonstruktionslehre
"),8,IF(OR(Modulplaner_TVWL!$S$11="Einführung in die Statistik
",Modulplaner_TVWL!$S$11="Einführung in die Volkswirtschaftslehre
",Modulplaner_TVWL!$S$11="Grundlagen der Informatik
"),10,IF(Modulplaner_TVWL!$S$11="Experimentalphysik
",14,9))))))))</f>
        <v>0</v>
      </c>
      <c r="I12" s="25">
        <f>IF(ISBLANK(Modulplaner_TVWL!$S$12),0,MIN(Modulplaner_TVWL!$T$12,IF(OR(Modulplaner_TVWL!$S$12="Einführung in die Programmierung
",Modulplaner_TVWL!$S$12="Einführung in die Ökonometrie
",Modulplaner_TVWL!$S$12="Einführung in das Privatrecht
"),5,IF(Modulplaner_TVWL!$S$12="Verfassungs- und Verwaltungsrecht
",6,IF(OR(Modulplaner_TVWL!$S$12="Grundlagen BWL I
",Modulplaner_TVWL!$S$12="Mathematik I
",Modulplaner_TVWL!$S$12="Mathematik II
",Modulplaner_TVWL!$S$12="Mathematik III
",Modulplaner_TVWL!$S$12="Allgemeine und Anorganische Chemie
",Modulplaner_TVWL!$S$12="Anorganisch-Chemisches Praktikum
"),7,IF(OR(Modulplaner_TVWL!$S$12="Grundlagen BWL II
",Modulplaner_TVWL!$S$12="Maschinenkonstruktionslehre
"),8,IF(OR(Modulplaner_TVWL!$S$12="Einführung in die Statistik
",Modulplaner_TVWL!$S$12="Einführung in die Volkswirtschaftslehre
",Modulplaner_TVWL!$S$12="Grundlagen der Informatik
"),10,IF(Modulplaner_TVWL!$S$12="Experimentalphysik
",14,9))))))))</f>
        <v>0</v>
      </c>
      <c r="J12" s="25">
        <f>IF(ISBLANK(Modulplaner_TVWL!$S$13),0,MIN(Modulplaner_TVWL!$T$13,IF(OR(Modulplaner_TVWL!$S$13="Einführung in die Programmierung
",Modulplaner_TVWL!$S$13="Einführung in die Ökonometrie
",Modulplaner_TVWL!$S$13="Einführung in das Privatrecht
"),5,IF(Modulplaner_TVWL!$S$13="Verfassungs- und Verwaltungsrecht
",6,IF(OR(Modulplaner_TVWL!$S$13="Grundlagen BWL I
",Modulplaner_TVWL!$S$13="Mathematik I
",Modulplaner_TVWL!$S$13="Mathematik II
",Modulplaner_TVWL!$S$13="Mathematik III
",Modulplaner_TVWL!$S$13="Allgemeine und Anorganische Chemie
",Modulplaner_TVWL!$S$13="Anorganisch-Chemisches Praktikum
"),7,IF(OR(Modulplaner_TVWL!$S$13="Grundlagen BWL II
",Modulplaner_TVWL!$S$13="Maschinenkonstruktionslehre
"),8,IF(OR(Modulplaner_TVWL!$S$13="Einführung in die Statistik
",Modulplaner_TVWL!$S$13="Einführung in die Volkswirtschaftslehre
",Modulplaner_TVWL!$S$13="Grundlagen der Informatik
"),10,IF(Modulplaner_TVWL!$S$13="Experimentalphysik
",14,9))))))))</f>
        <v>0</v>
      </c>
      <c r="K12" s="25">
        <f>IF(ISBLANK(Modulplaner_TVWL!$S$14),0,MIN(Modulplaner_TVWL!$T$14,IF(OR(Modulplaner_TVWL!$S$14="Einführung in die Programmierung
",Modulplaner_TVWL!$S$14="Einführung in die Ökonometrie
",Modulplaner_TVWL!$S$14="Einführung in das Privatrecht
"),5,IF(Modulplaner_TVWL!$S$14="Verfassungs- und Verwaltungsrecht
",6,IF(OR(Modulplaner_TVWL!$S$14="Grundlagen BWL I
",Modulplaner_TVWL!$S$14="Mathematik I
",Modulplaner_TVWL!$S$14="Mathematik II
",Modulplaner_TVWL!$S$14="Mathematik III
",Modulplaner_TVWL!$S$14="Allgemeine und Anorganische Chemie
",Modulplaner_TVWL!$S$14="Anorganisch-Chemisches Praktikum
"),7,IF(OR(Modulplaner_TVWL!$S$14="Grundlagen BWL II
",Modulplaner_TVWL!$S$14="Maschinenkonstruktionslehre
"),8,IF(OR(Modulplaner_TVWL!$S$14="Einführung in die Statistik
",Modulplaner_TVWL!$S$14="Einführung in die Volkswirtschaftslehre
",Modulplaner_TVWL!$S$14="Grundlagen der Informatik
"),10,IF(Modulplaner_TVWL!$S$14="Experimentalphysik
",14,9))))))))</f>
        <v>0</v>
      </c>
      <c r="L12" s="25">
        <f>IF(ISBLANK(Modulplaner_TVWL!$S$15),0,MIN(Modulplaner_TVWL!$T$15,IF(OR(Modulplaner_TVWL!$S$15="Einführung in die Programmierung
",Modulplaner_TVWL!$S$15="Einführung in die Ökonometrie
",Modulplaner_TVWL!$S$15="Einführung in das Privatrecht
"),5,IF(Modulplaner_TVWL!$S$15="Verfassungs- und Verwaltungsrecht
",6,IF(OR(Modulplaner_TVWL!$S$15="Grundlagen BWL I
",Modulplaner_TVWL!$S$15="Mathematik I
",Modulplaner_TVWL!$S$15="Mathematik II
",Modulplaner_TVWL!$S$15="Mathematik III
",Modulplaner_TVWL!$S$15="Allgemeine und Anorganische Chemie
",Modulplaner_TVWL!$S$15="Anorganisch-Chemisches Praktikum
"),7,IF(OR(Modulplaner_TVWL!$S$15="Grundlagen BWL II
",Modulplaner_TVWL!$S$15="Maschinenkonstruktionslehre
"),8,IF(OR(Modulplaner_TVWL!$S$15="Einführung in die Statistik
",Modulplaner_TVWL!$S$15="Einführung in die Volkswirtschaftslehre
",Modulplaner_TVWL!$S$15="Grundlagen der Informatik
"),10,IF(Modulplaner_TVWL!$S$15="Experimentalphysik
",14,9))))))))</f>
        <v>0</v>
      </c>
      <c r="M12" s="25">
        <f>IF(ISBLANK(Modulplaner_TVWL!$S$16),0,MIN(Modulplaner_TVWL!$T$16,IF(OR(Modulplaner_TVWL!$S$16="Einführung in die Programmierung
",Modulplaner_TVWL!$S$16="Einführung in die Ökonometrie
",Modulplaner_TVWL!$S$16="Einführung in das Privatrecht
"),5,IF(Modulplaner_TVWL!$S$16="Verfassungs- und Verwaltungsrecht
",6,IF(OR(Modulplaner_TVWL!$S$16="Grundlagen BWL I
",Modulplaner_TVWL!$S$16="Mathematik I
",Modulplaner_TVWL!$S$16="Mathematik II
",Modulplaner_TVWL!$S$16="Mathematik III
",Modulplaner_TVWL!$S$16="Allgemeine und Anorganische Chemie
",Modulplaner_TVWL!$S$16="Anorganisch-Chemisches Praktikum
"),7,IF(OR(Modulplaner_TVWL!$S$16="Grundlagen BWL II
",Modulplaner_TVWL!$S$16="Maschinenkonstruktionslehre
"),8,IF(OR(Modulplaner_TVWL!$S$16="Einführung in die Statistik
",Modulplaner_TVWL!$S$16="Einführung in die Volkswirtschaftslehre
",Modulplaner_TVWL!$S$16="Grundlagen der Informatik
"),10,IF(Modulplaner_TVWL!$S$16="Experimentalphysik
",14,9))))))))</f>
        <v>0</v>
      </c>
      <c r="N12" s="25">
        <f>IF(ISBLANK(Modulplaner_TVWL!$S$17),0,MIN(Modulplaner_TVWL!$T$17,IF(OR(Modulplaner_TVWL!$S$17="Einführung in die Programmierung
",Modulplaner_TVWL!$S$17="Einführung in die Ökonometrie
",Modulplaner_TVWL!$S$17="Einführung in das Privatrecht
"),5,IF(Modulplaner_TVWL!$S$17="Verfassungs- und Verwaltungsrecht
",6,IF(OR(Modulplaner_TVWL!$S$17="Grundlagen BWL I
",Modulplaner_TVWL!$S$17="Mathematik I
",Modulplaner_TVWL!$S$17="Mathematik II
",Modulplaner_TVWL!$S$17="Mathematik III
",Modulplaner_TVWL!$S$17="Allgemeine und Anorganische Chemie
",Modulplaner_TVWL!$S$17="Anorganisch-Chemisches Praktikum
"),7,IF(OR(Modulplaner_TVWL!$S$17="Grundlagen BWL II
",Modulplaner_TVWL!$S$17="Maschinenkonstruktionslehre
"),8,IF(OR(Modulplaner_TVWL!$S$17="Einführung in die Statistik
",Modulplaner_TVWL!$S$17="Einführung in die Volkswirtschaftslehre
",Modulplaner_TVWL!$S$17="Grundlagen der Informatik
"),10,IF(Modulplaner_TVWL!$S$17="Experimentalphysik
",14,9))))))))</f>
        <v>0</v>
      </c>
      <c r="O12" s="25">
        <f>IF(ISBLANK(Modulplaner_TVWL!$S$18),0,3)</f>
        <v>0</v>
      </c>
      <c r="P12" s="25">
        <f>IF(ISBLANK(Modulplaner_TVWL!$S$19),0,10)</f>
        <v>0</v>
      </c>
      <c r="Q12" s="25">
        <f>IF(ISBLANK(Modulplaner_TVWL!$S$20),0,12)</f>
        <v>0</v>
      </c>
      <c r="R12">
        <v>0</v>
      </c>
    </row>
    <row r="13" spans="1:20" ht="28.8" x14ac:dyDescent="0.3">
      <c r="A13" s="14" t="s">
        <v>49</v>
      </c>
    </row>
    <row r="14" spans="1:20" ht="28.8" x14ac:dyDescent="0.3">
      <c r="A14" s="15" t="s">
        <v>132</v>
      </c>
      <c r="E14" s="22" t="s">
        <v>165</v>
      </c>
      <c r="F14" s="22" t="s">
        <v>30</v>
      </c>
      <c r="G14" s="22" t="s">
        <v>31</v>
      </c>
      <c r="H14" s="22" t="s">
        <v>32</v>
      </c>
      <c r="I14" s="22" t="s">
        <v>33</v>
      </c>
      <c r="J14" s="22" t="s">
        <v>34</v>
      </c>
      <c r="K14" s="22" t="s">
        <v>35</v>
      </c>
      <c r="L14" s="22" t="s">
        <v>36</v>
      </c>
      <c r="M14" s="22" t="s">
        <v>37</v>
      </c>
      <c r="N14" s="22" t="s">
        <v>147</v>
      </c>
      <c r="O14" s="1"/>
    </row>
    <row r="15" spans="1:20" ht="28.8" x14ac:dyDescent="0.3">
      <c r="A15" s="15" t="s">
        <v>130</v>
      </c>
      <c r="E15" s="23" t="s">
        <v>6</v>
      </c>
      <c r="F15" t="str">
        <f>IF(ISBLANK(Modulplaner_TVWL!C9),"",Modulplaner_TVWL!C9&amp;"  "&amp;MIN(Modulplaner_TVWL!D9,IF(OR(Modulplaner_TVWL!C9="Einführung in die Programmierung
",Modulplaner_TVWL!C9="Einführung in die Ökonometrie
",Modulplaner_TVWL!C9="Einführung in das Privatrecht
"),5,IF(Modulplaner_TVWL!C9="Verfassungs- und Verwaltungsrecht
",6,IF(OR(Modulplaner_TVWL!C9="Grundlagen BWL I
",Modulplaner_TVWL!C9="Mathematik I
",Modulplaner_TVWL!C9="Mathematik II
",Modulplaner_TVWL!C9="Mathematik III
",Modulplaner_TVWL!C9="Allgemeine und Anorganische Chemie
",Modulplaner_TVWL!C9="Anorganisch-Chemisches Praktikum
"),7,IF(OR(Modulplaner_TVWL!C9="Grundlagen BWL II
",Modulplaner_TVWL!C9="Maschinenkonstruktionslehre
"),8,IF(OR(Modulplaner_TVWL!C9="Einführung in die Statistik
",Modulplaner_TVWL!C9="Einführung in die Volkswirtschaftslehre
",Modulplaner_TVWL!C9="Grundlagen der Informatik
"),10,IF(Modulplaner_TVWL!C9="Experimentalphysik
",14,9)))))))&amp;"/"&amp;IF(OR(Modulplaner_TVWL!C9="Einführung in die Programmierung
",Modulplaner_TVWL!C9="Einführung in die Ökonometrie
",Modulplaner_TVWL!C9="Einführung in das Privatrecht
"),5,IF(Modulplaner_TVWL!C9="Verfassungs- und Verwaltungsrecht
",6,IF(OR(Modulplaner_TVWL!C9="Grundlagen BWL I
",Modulplaner_TVWL!C9="Mathematik I
",Modulplaner_TVWL!C9="Mathematik II
",Modulplaner_TVWL!C9="Mathematik III
",Modulplaner_TVWL!C9="Allgemeine und Anorganische Chemie
",Modulplaner_TVWL!C9="Anorganisch-Chemisches Praktikum
"),7,IF(OR(Modulplaner_TVWL!C9="Grundlagen BWL II
",Modulplaner_TVWL!C9="Maschinenkonstruktionslehre
"),8,IF(OR(Modulplaner_TVWL!C9="Einführung in die Statistik
",Modulplaner_TVWL!C9="Einführung in die Volkswirtschaftslehre
",Modulplaner_TVWL!C9="Grundlagen der Informatik
"),10,IF(Modulplaner_TVWL!C9="Experimentalphysik
",14,9)))))))</f>
        <v/>
      </c>
      <c r="G15" t="str">
        <f>IF(ISBLANK(Modulplaner_TVWL!E9),"",Modulplaner_TVWL!E9&amp;"  "&amp;MIN(Modulplaner_TVWL!F9,IF(OR(Modulplaner_TVWL!E9="Einführung in die Programmierung
",Modulplaner_TVWL!E9="Einführung in die Ökonometrie
",Modulplaner_TVWL!E9="Einführung in das Privatrecht
"),5,IF(Modulplaner_TVWL!E9="Verfassungs- und Verwaltungsrecht
",6,IF(OR(Modulplaner_TVWL!E9="Grundlagen BWL I
",Modulplaner_TVWL!E9="Mathematik I
",Modulplaner_TVWL!E9="Mathematik II
",Modulplaner_TVWL!E9="Mathematik III
",Modulplaner_TVWL!E9="Allgemeine und Anorganische Chemie
",Modulplaner_TVWL!E9="Anorganisch-Chemisches Praktikum
"),7,IF(OR(Modulplaner_TVWL!E9="Grundlagen BWL II
",Modulplaner_TVWL!E9="Maschinenkonstruktionslehre
"),8,IF(OR(Modulplaner_TVWL!E9="Einführung in die Statistik
",Modulplaner_TVWL!E9="Einführung in die Volkswirtschaftslehre
",Modulplaner_TVWL!E9="Grundlagen der Informatik
"),10,IF(Modulplaner_TVWL!E9="Experimentalphysik
",14,9)))))))&amp;"/"&amp;IF(OR(Modulplaner_TVWL!E9="Einführung in die Programmierung
",Modulplaner_TVWL!E9="Einführung in die Ökonometrie
",Modulplaner_TVWL!E9="Einführung in das Privatrecht
"),5,IF(Modulplaner_TVWL!E9="Verfassungs- und Verwaltungsrecht
",6,IF(OR(Modulplaner_TVWL!E9="Grundlagen BWL I
",Modulplaner_TVWL!E9="Mathematik I
",Modulplaner_TVWL!E9="Mathematik II
",Modulplaner_TVWL!E9="Mathematik III
",Modulplaner_TVWL!E9="Allgemeine und Anorganische Chemie
",Modulplaner_TVWL!E9="Anorganisch-Chemisches Praktikum
"),7,IF(OR(Modulplaner_TVWL!E9="Grundlagen BWL II
",Modulplaner_TVWL!E9="Maschinenkonstruktionslehre
"),8,IF(OR(Modulplaner_TVWL!E9="Einführung in die Statistik
",Modulplaner_TVWL!E9="Einführung in die Volkswirtschaftslehre
",Modulplaner_TVWL!E9="Grundlagen der Informatik
"),10,IF(Modulplaner_TVWL!E9="Experimentalphysik
",14,9)))))))</f>
        <v/>
      </c>
      <c r="H15" t="str">
        <f>IF(ISBLANK(Modulplaner_TVWL!G9),"",Modulplaner_TVWL!G9&amp;"  "&amp;MIN(Modulplaner_TVWL!H9,IF(OR(Modulplaner_TVWL!G9="Einführung in die Programmierung
",Modulplaner_TVWL!G9="Einführung in die Ökonometrie
",Modulplaner_TVWL!G9="Einführung in das Privatrecht
"),5,IF(Modulplaner_TVWL!G9="Verfassungs- und Verwaltungsrecht
",6,IF(OR(Modulplaner_TVWL!G9="Grundlagen BWL I
",Modulplaner_TVWL!G9="Mathematik I
",Modulplaner_TVWL!G9="Mathematik II
",Modulplaner_TVWL!G9="Mathematik III
",Modulplaner_TVWL!G9="Allgemeine und Anorganische Chemie
",Modulplaner_TVWL!G9="Anorganisch-Chemisches Praktikum
"),7,IF(OR(Modulplaner_TVWL!G9="Grundlagen BWL II
",Modulplaner_TVWL!G9="Maschinenkonstruktionslehre
"),8,IF(OR(Modulplaner_TVWL!G9="Einführung in die Statistik
",Modulplaner_TVWL!G9="Einführung in die Volkswirtschaftslehre
",Modulplaner_TVWL!G9="Grundlagen der Informatik
"),10,IF(Modulplaner_TVWL!G9="Experimentalphysik
",14,9)))))))&amp;"/"&amp;IF(OR(Modulplaner_TVWL!G9="Einführung in die Programmierung
",Modulplaner_TVWL!G9="Einführung in die Ökonometrie
",Modulplaner_TVWL!G9="Einführung in das Privatrecht
"),5,IF(Modulplaner_TVWL!G9="Verfassungs- und Verwaltungsrecht
",6,IF(OR(Modulplaner_TVWL!G9="Grundlagen BWL I
",Modulplaner_TVWL!G9="Mathematik I
",Modulplaner_TVWL!G9="Mathematik II
",Modulplaner_TVWL!G9="Mathematik III
",Modulplaner_TVWL!G9="Allgemeine und Anorganische Chemie
",Modulplaner_TVWL!G9="Anorganisch-Chemisches Praktikum
"),7,IF(OR(Modulplaner_TVWL!G9="Grundlagen BWL II
",Modulplaner_TVWL!G9="Maschinenkonstruktionslehre
"),8,IF(OR(Modulplaner_TVWL!G9="Einführung in die Statistik
",Modulplaner_TVWL!G9="Einführung in die Volkswirtschaftslehre
",Modulplaner_TVWL!G9="Grundlagen der Informatik
"),10,IF(Modulplaner_TVWL!G9="Experimentalphysik
",14,9)))))))</f>
        <v/>
      </c>
      <c r="I15" t="str">
        <f>IF(ISBLANK(Modulplaner_TVWL!I9),"",Modulplaner_TVWL!I9&amp;"  "&amp;MIN(Modulplaner_TVWL!J9,IF(OR(Modulplaner_TVWL!I9="Einführung in die Programmierung
",Modulplaner_TVWL!I9="Einführung in die Ökonometrie
",Modulplaner_TVWL!I9="Einführung in das Privatrecht
"),5,IF(Modulplaner_TVWL!I9="Verfassungs- und Verwaltungsrecht
",6,IF(OR(Modulplaner_TVWL!I9="Grundlagen BWL I
",Modulplaner_TVWL!I9="Mathematik I
",Modulplaner_TVWL!I9="Mathematik II
",Modulplaner_TVWL!I9="Mathematik III
",Modulplaner_TVWL!I9="Allgemeine und Anorganische Chemie
",Modulplaner_TVWL!I9="Anorganisch-Chemisches Praktikum
"),7,IF(OR(Modulplaner_TVWL!I9="Grundlagen BWL II
",Modulplaner_TVWL!I9="Maschinenkonstruktionslehre
"),8,IF(OR(Modulplaner_TVWL!I9="Einführung in die Statistik
",Modulplaner_TVWL!I9="Einführung in die Volkswirtschaftslehre
",Modulplaner_TVWL!I9="Grundlagen der Informatik
"),10,IF(Modulplaner_TVWL!I9="Experimentalphysik
",14,9)))))))&amp;"/"&amp;IF(OR(Modulplaner_TVWL!I9="Einführung in die Programmierung
",Modulplaner_TVWL!I9="Einführung in die Ökonometrie
",Modulplaner_TVWL!I9="Einführung in das Privatrecht
"),5,IF(Modulplaner_TVWL!I9="Verfassungs- und Verwaltungsrecht
",6,IF(OR(Modulplaner_TVWL!I9="Grundlagen BWL I
",Modulplaner_TVWL!I9="Mathematik I
",Modulplaner_TVWL!I9="Mathematik II
",Modulplaner_TVWL!I9="Mathematik III
",Modulplaner_TVWL!I9="Allgemeine und Anorganische Chemie
",Modulplaner_TVWL!I9="Anorganisch-Chemisches Praktikum
"),7,IF(OR(Modulplaner_TVWL!I9="Grundlagen BWL II
",Modulplaner_TVWL!I9="Maschinenkonstruktionslehre
"),8,IF(OR(Modulplaner_TVWL!I9="Einführung in die Statistik
",Modulplaner_TVWL!I9="Einführung in die Volkswirtschaftslehre
",Modulplaner_TVWL!I9="Grundlagen der Informatik
"),10,IF(Modulplaner_TVWL!I9="Experimentalphysik
",14,9)))))))</f>
        <v/>
      </c>
      <c r="J15" t="str">
        <f>IF(ISBLANK(Modulplaner_TVWL!K9),"",Modulplaner_TVWL!K9&amp;"  "&amp;MIN(Modulplaner_TVWL!L9,IF(OR(Modulplaner_TVWL!K9="Einführung in die Programmierung
",Modulplaner_TVWL!K9="Einführung in die Ökonometrie
",Modulplaner_TVWL!K9="Einführung in das Privatrecht
"),5,IF(Modulplaner_TVWL!K9="Verfassungs- und Verwaltungsrecht
",6,IF(OR(Modulplaner_TVWL!K9="Grundlagen BWL I
",Modulplaner_TVWL!K9="Mathematik I
",Modulplaner_TVWL!K9="Mathematik II
",Modulplaner_TVWL!K9="Mathematik III
",Modulplaner_TVWL!K9="Allgemeine und Anorganische Chemie
",Modulplaner_TVWL!K9="Anorganisch-Chemisches Praktikum
"),7,IF(OR(Modulplaner_TVWL!K9="Grundlagen BWL II
",Modulplaner_TVWL!K9="Maschinenkonstruktionslehre
"),8,IF(OR(Modulplaner_TVWL!K9="Einführung in die Statistik
",Modulplaner_TVWL!K9="Einführung in die Volkswirtschaftslehre
",Modulplaner_TVWL!K9="Grundlagen der Informatik
"),10,IF(Modulplaner_TVWL!K9="Experimentalphysik
",14,9)))))))&amp;"/"&amp;IF(OR(Modulplaner_TVWL!K9="Einführung in die Programmierung
",Modulplaner_TVWL!K9="Einführung in die Ökonometrie
",Modulplaner_TVWL!K9="Einführung in das Privatrecht
"),5,IF(Modulplaner_TVWL!K9="Verfassungs- und Verwaltungsrecht
",6,IF(OR(Modulplaner_TVWL!K9="Grundlagen BWL I
",Modulplaner_TVWL!K9="Mathematik I
",Modulplaner_TVWL!K9="Mathematik II
",Modulplaner_TVWL!K9="Mathematik III
",Modulplaner_TVWL!K9="Allgemeine und Anorganische Chemie
",Modulplaner_TVWL!K9="Anorganisch-Chemisches Praktikum
"),7,IF(OR(Modulplaner_TVWL!K9="Grundlagen BWL II
",Modulplaner_TVWL!K9="Maschinenkonstruktionslehre
"),8,IF(OR(Modulplaner_TVWL!K9="Einführung in die Statistik
",Modulplaner_TVWL!K9="Einführung in die Volkswirtschaftslehre
",Modulplaner_TVWL!K9="Grundlagen der Informatik
"),10,IF(Modulplaner_TVWL!K9="Experimentalphysik
",14,9)))))))</f>
        <v/>
      </c>
      <c r="K15" t="str">
        <f>IF(ISBLANK(Modulplaner_TVWL!M9),"",Modulplaner_TVWL!M9&amp;"  "&amp;MIN(Modulplaner_TVWL!N9,IF(OR(Modulplaner_TVWL!M9="Einführung in die Programmierung
",Modulplaner_TVWL!M9="Einführung in die Ökonometrie
",Modulplaner_TVWL!M9="Einführung in das Privatrecht
"),5,IF(Modulplaner_TVWL!M9="Verfassungs- und Verwaltungsrecht
",6,IF(OR(Modulplaner_TVWL!M9="Grundlagen BWL I
",Modulplaner_TVWL!M9="Mathematik I
",Modulplaner_TVWL!M9="Mathematik II
",Modulplaner_TVWL!M9="Mathematik III
",Modulplaner_TVWL!M9="Allgemeine und Anorganische Chemie
",Modulplaner_TVWL!M9="Anorganisch-Chemisches Praktikum
"),7,IF(OR(Modulplaner_TVWL!M9="Grundlagen BWL II
",Modulplaner_TVWL!M9="Maschinenkonstruktionslehre
"),8,IF(OR(Modulplaner_TVWL!M9="Einführung in die Statistik
",Modulplaner_TVWL!M9="Einführung in die Volkswirtschaftslehre
",Modulplaner_TVWL!M9="Grundlagen der Informatik
"),10,IF(Modulplaner_TVWL!M9="Experimentalphysik
",14,9)))))))&amp;"/"&amp;IF(OR(Modulplaner_TVWL!M9="Einführung in die Programmierung
",Modulplaner_TVWL!M9="Einführung in die Ökonometrie
",Modulplaner_TVWL!M9="Einführung in das Privatrecht
"),5,IF(Modulplaner_TVWL!M9="Verfassungs- und Verwaltungsrecht
",6,IF(OR(Modulplaner_TVWL!M9="Grundlagen BWL I
",Modulplaner_TVWL!M9="Mathematik I
",Modulplaner_TVWL!M9="Mathematik II
",Modulplaner_TVWL!M9="Mathematik III
",Modulplaner_TVWL!M9="Allgemeine und Anorganische Chemie
",Modulplaner_TVWL!M9="Anorganisch-Chemisches Praktikum
"),7,IF(OR(Modulplaner_TVWL!M9="Grundlagen BWL II
",Modulplaner_TVWL!M9="Maschinenkonstruktionslehre
"),8,IF(OR(Modulplaner_TVWL!M9="Einführung in die Statistik
",Modulplaner_TVWL!M9="Einführung in die Volkswirtschaftslehre
",Modulplaner_TVWL!M9="Grundlagen der Informatik
"),10,IF(Modulplaner_TVWL!M9="Experimentalphysik
",14,9)))))))</f>
        <v/>
      </c>
      <c r="L15" t="str">
        <f>IF(ISBLANK(Modulplaner_TVWL!O9),"",Modulplaner_TVWL!O9&amp;"  "&amp;MIN(Modulplaner_TVWL!P9,IF(OR(Modulplaner_TVWL!O9="Einführung in die Programmierung
",Modulplaner_TVWL!O9="Einführung in die Ökonometrie
",Modulplaner_TVWL!O9="Einführung in das Privatrecht
"),5,IF(Modulplaner_TVWL!O9="Verfassungs- und Verwaltungsrecht
",6,IF(OR(Modulplaner_TVWL!O9="Grundlagen BWL I
",Modulplaner_TVWL!O9="Mathematik I
",Modulplaner_TVWL!O9="Mathematik II
",Modulplaner_TVWL!O9="Mathematik III
",Modulplaner_TVWL!O9="Allgemeine und Anorganische Chemie
",Modulplaner_TVWL!O9="Anorganisch-Chemisches Praktikum
"),7,IF(OR(Modulplaner_TVWL!O9="Grundlagen BWL II
",Modulplaner_TVWL!O9="Maschinenkonstruktionslehre
"),8,IF(OR(Modulplaner_TVWL!O9="Einführung in die Statistik
",Modulplaner_TVWL!O9="Einführung in die Volkswirtschaftslehre
",Modulplaner_TVWL!O9="Grundlagen der Informatik
"),10,IF(Modulplaner_TVWL!O9="Experimentalphysik
",14,9)))))))&amp;"/"&amp;IF(OR(Modulplaner_TVWL!O9="Einführung in die Programmierung
",Modulplaner_TVWL!O9="Einführung in die Ökonometrie
",Modulplaner_TVWL!O9="Einführung in das Privatrecht
"),5,IF(Modulplaner_TVWL!O9="Verfassungs- und Verwaltungsrecht
",6,IF(OR(Modulplaner_TVWL!O9="Grundlagen BWL I
",Modulplaner_TVWL!O9="Mathematik I
",Modulplaner_TVWL!O9="Mathematik II
",Modulplaner_TVWL!O9="Mathematik III
",Modulplaner_TVWL!O9="Allgemeine und Anorganische Chemie
",Modulplaner_TVWL!O9="Anorganisch-Chemisches Praktikum
"),7,IF(OR(Modulplaner_TVWL!O9="Grundlagen BWL II
",Modulplaner_TVWL!O9="Maschinenkonstruktionslehre
"),8,IF(OR(Modulplaner_TVWL!O9="Einführung in die Statistik
",Modulplaner_TVWL!O9="Einführung in die Volkswirtschaftslehre
",Modulplaner_TVWL!O9="Grundlagen der Informatik
"),10,IF(Modulplaner_TVWL!O9="Experimentalphysik
",14,9)))))))</f>
        <v/>
      </c>
      <c r="M15" t="str">
        <f>IF(ISBLANK(Modulplaner_TVWL!Q9),"",Modulplaner_TVWL!Q9&amp;"  "&amp;MIN(Modulplaner_TVWL!R9,IF(OR(Modulplaner_TVWL!Q9="Einführung in die Programmierung
",Modulplaner_TVWL!Q9="Einführung in die Ökonometrie
",Modulplaner_TVWL!Q9="Einführung in das Privatrecht
"),5,IF(Modulplaner_TVWL!Q9="Verfassungs- und Verwaltungsrecht
",6,IF(OR(Modulplaner_TVWL!Q9="Grundlagen BWL I
",Modulplaner_TVWL!Q9="Mathematik I
",Modulplaner_TVWL!Q9="Mathematik II
",Modulplaner_TVWL!Q9="Mathematik III
",Modulplaner_TVWL!Q9="Allgemeine und Anorganische Chemie
",Modulplaner_TVWL!Q9="Anorganisch-Chemisches Praktikum
"),7,IF(OR(Modulplaner_TVWL!Q9="Grundlagen BWL II
",Modulplaner_TVWL!Q9="Maschinenkonstruktionslehre
"),8,IF(OR(Modulplaner_TVWL!Q9="Einführung in die Statistik
",Modulplaner_TVWL!Q9="Einführung in die Volkswirtschaftslehre
",Modulplaner_TVWL!Q9="Grundlagen der Informatik
"),10,IF(Modulplaner_TVWL!Q9="Experimentalphysik
",14,9)))))))&amp;"/"&amp;IF(OR(Modulplaner_TVWL!Q9="Einführung in die Programmierung
",Modulplaner_TVWL!Q9="Einführung in die Ökonometrie
",Modulplaner_TVWL!Q9="Einführung in das Privatrecht
"),5,IF(Modulplaner_TVWL!Q9="Verfassungs- und Verwaltungsrecht
",6,IF(OR(Modulplaner_TVWL!Q9="Grundlagen BWL I
",Modulplaner_TVWL!Q9="Mathematik I
",Modulplaner_TVWL!Q9="Mathematik II
",Modulplaner_TVWL!Q9="Mathematik III
",Modulplaner_TVWL!Q9="Allgemeine und Anorganische Chemie
",Modulplaner_TVWL!Q9="Anorganisch-Chemisches Praktikum
"),7,IF(OR(Modulplaner_TVWL!Q9="Grundlagen BWL II
",Modulplaner_TVWL!Q9="Maschinenkonstruktionslehre
"),8,IF(OR(Modulplaner_TVWL!Q9="Einführung in die Statistik
",Modulplaner_TVWL!Q9="Einführung in die Volkswirtschaftslehre
",Modulplaner_TVWL!Q9="Grundlagen der Informatik
"),10,IF(Modulplaner_TVWL!Q9="Experimentalphysik
",14,9)))))))</f>
        <v/>
      </c>
      <c r="N15" t="str">
        <f>IF(ISBLANK(Modulplaner_TVWL!S9),"",Modulplaner_TVWL!S9&amp;"  "&amp;MIN(Modulplaner_TVWL!T9,IF(OR(Modulplaner_TVWL!S9="Einführung in die Programmierung
",Modulplaner_TVWL!S9="Einführung in die Ökonometrie
",Modulplaner_TVWL!S9="Einführung in das Privatrecht
"),5,IF(Modulplaner_TVWL!S9="Verfassungs- und Verwaltungsrecht
",6,IF(OR(Modulplaner_TVWL!S9="Grundlagen BWL I
",Modulplaner_TVWL!S9="Mathematik I
",Modulplaner_TVWL!S9="Mathematik II
",Modulplaner_TVWL!S9="Mathematik III
",Modulplaner_TVWL!S9="Allgemeine und Anorganische Chemie
",Modulplaner_TVWL!S9="Anorganisch-Chemisches Praktikum
"),7,IF(OR(Modulplaner_TVWL!S9="Grundlagen BWL II
",Modulplaner_TVWL!S9="Maschinenkonstruktionslehre
"),8,IF(OR(Modulplaner_TVWL!S9="Einführung in die Statistik
",Modulplaner_TVWL!S9="Einführung in die Volkswirtschaftslehre
",Modulplaner_TVWL!S9="Grundlagen der Informatik
"),10,IF(Modulplaner_TVWL!S9="Experimentalphysik
",14,9)))))))&amp;"/"&amp;IF(OR(Modulplaner_TVWL!S9="Einführung in die Programmierung
",Modulplaner_TVWL!S9="Einführung in die Ökonometrie
",Modulplaner_TVWL!S9="Einführung in das Privatrecht
"),5,IF(Modulplaner_TVWL!S9="Verfassungs- und Verwaltungsrecht
",6,IF(OR(Modulplaner_TVWL!S9="Grundlagen BWL I
",Modulplaner_TVWL!S9="Mathematik I
",Modulplaner_TVWL!S9="Mathematik II
",Modulplaner_TVWL!S9="Mathematik III
",Modulplaner_TVWL!S9="Allgemeine und Anorganische Chemie
",Modulplaner_TVWL!S9="Anorganisch-Chemisches Praktikum
"),7,IF(OR(Modulplaner_TVWL!S9="Grundlagen BWL II
",Modulplaner_TVWL!S9="Maschinenkonstruktionslehre
"),8,IF(OR(Modulplaner_TVWL!S9="Einführung in die Statistik
",Modulplaner_TVWL!S9="Einführung in die Volkswirtschaftslehre
",Modulplaner_TVWL!S9="Grundlagen der Informatik
"),10,IF(Modulplaner_TVWL!S9="Experimentalphysik
",14,9)))))))</f>
        <v/>
      </c>
    </row>
    <row r="16" spans="1:20" ht="28.8" x14ac:dyDescent="0.3">
      <c r="A16" s="15" t="s">
        <v>50</v>
      </c>
      <c r="E16" s="23" t="s">
        <v>7</v>
      </c>
      <c r="F16" t="str">
        <f>IF(ISBLANK(Modulplaner_TVWL!C10),"",Modulplaner_TVWL!C10&amp;"  "&amp;MIN(Modulplaner_TVWL!D10,IF(OR(Modulplaner_TVWL!C10="Einführung in die Programmierung
",Modulplaner_TVWL!C10="Einführung in die Ökonometrie
",Modulplaner_TVWL!C10="Einführung in das Privatrecht
"),5,IF(Modulplaner_TVWL!C10="Verfassungs- und Verwaltungsrecht
",6,IF(OR(Modulplaner_TVWL!C10="Grundlagen BWL I
",Modulplaner_TVWL!C10="Mathematik I
",Modulplaner_TVWL!C10="Mathematik II
",Modulplaner_TVWL!C10="Mathematik III
",Modulplaner_TVWL!C10="Allgemeine und Anorganische Chemie
",Modulplaner_TVWL!C10="Anorganisch-Chemisches Praktikum
"),7,IF(OR(Modulplaner_TVWL!C10="Grundlagen BWL II
",Modulplaner_TVWL!C10="Maschinenkonstruktionslehre
"),8,IF(OR(Modulplaner_TVWL!C10="Einführung in die Statistik
",Modulplaner_TVWL!C10="Einführung in die Volkswirtschaftslehre
",Modulplaner_TVWL!C10="Grundlagen der Informatik
"),10,IF(Modulplaner_TVWL!C10="Experimentalphysik
",14,9)))))))&amp;"/"&amp;IF(OR(Modulplaner_TVWL!C10="Einführung in die Programmierung
",Modulplaner_TVWL!C10="Einführung in die Ökonometrie
",Modulplaner_TVWL!C10="Einführung in das Privatrecht
"),5,IF(Modulplaner_TVWL!C10="Verfassungs- und Verwaltungsrecht
",6,IF(OR(Modulplaner_TVWL!C10="Grundlagen BWL I
",Modulplaner_TVWL!C10="Mathematik I
",Modulplaner_TVWL!C10="Mathematik II
",Modulplaner_TVWL!C10="Mathematik III
",Modulplaner_TVWL!C10="Allgemeine und Anorganische Chemie
",Modulplaner_TVWL!C10="Anorganisch-Chemisches Praktikum
"),7,IF(OR(Modulplaner_TVWL!C10="Grundlagen BWL II
",Modulplaner_TVWL!C10="Maschinenkonstruktionslehre
"),8,IF(OR(Modulplaner_TVWL!C10="Einführung in die Statistik
",Modulplaner_TVWL!C10="Einführung in die Volkswirtschaftslehre
",Modulplaner_TVWL!C10="Grundlagen der Informatik
"),10,IF(Modulplaner_TVWL!C10="Experimentalphysik
",14,9)))))))</f>
        <v/>
      </c>
      <c r="G16" t="str">
        <f>IF(ISBLANK(Modulplaner_TVWL!E10),"",Modulplaner_TVWL!E10&amp;"  "&amp;MIN(Modulplaner_TVWL!F10,IF(OR(Modulplaner_TVWL!E10="Einführung in die Programmierung
",Modulplaner_TVWL!E10="Einführung in die Ökonometrie
",Modulplaner_TVWL!E10="Einführung in das Privatrecht
"),5,IF(Modulplaner_TVWL!E10="Verfassungs- und Verwaltungsrecht
",6,IF(OR(Modulplaner_TVWL!E10="Grundlagen BWL I
",Modulplaner_TVWL!E10="Mathematik I
",Modulplaner_TVWL!E10="Mathematik II
",Modulplaner_TVWL!E10="Mathematik III
",Modulplaner_TVWL!E10="Allgemeine und Anorganische Chemie
",Modulplaner_TVWL!E10="Anorganisch-Chemisches Praktikum
"),7,IF(OR(Modulplaner_TVWL!E10="Grundlagen BWL II
",Modulplaner_TVWL!E10="Maschinenkonstruktionslehre
"),8,IF(OR(Modulplaner_TVWL!E10="Einführung in die Statistik
",Modulplaner_TVWL!E10="Einführung in die Volkswirtschaftslehre
",Modulplaner_TVWL!E10="Grundlagen der Informatik
"),10,IF(Modulplaner_TVWL!E10="Experimentalphysik
",14,9)))))))&amp;"/"&amp;IF(OR(Modulplaner_TVWL!E10="Einführung in die Programmierung
",Modulplaner_TVWL!E10="Einführung in die Ökonometrie
",Modulplaner_TVWL!E10="Einführung in das Privatrecht
"),5,IF(Modulplaner_TVWL!E10="Verfassungs- und Verwaltungsrecht
",6,IF(OR(Modulplaner_TVWL!E10="Grundlagen BWL I
",Modulplaner_TVWL!E10="Mathematik I
",Modulplaner_TVWL!E10="Mathematik II
",Modulplaner_TVWL!E10="Mathematik III
",Modulplaner_TVWL!E10="Allgemeine und Anorganische Chemie
",Modulplaner_TVWL!E10="Anorganisch-Chemisches Praktikum
"),7,IF(OR(Modulplaner_TVWL!E10="Grundlagen BWL II
",Modulplaner_TVWL!E10="Maschinenkonstruktionslehre
"),8,IF(OR(Modulplaner_TVWL!E10="Einführung in die Statistik
",Modulplaner_TVWL!E10="Einführung in die Volkswirtschaftslehre
",Modulplaner_TVWL!E10="Grundlagen der Informatik
"),10,IF(Modulplaner_TVWL!E10="Experimentalphysik
",14,9)))))))</f>
        <v/>
      </c>
      <c r="H16" t="str">
        <f>IF(ISBLANK(Modulplaner_TVWL!G10),"",Modulplaner_TVWL!G10&amp;"  "&amp;MIN(Modulplaner_TVWL!H10,IF(OR(Modulplaner_TVWL!G10="Einführung in die Programmierung
",Modulplaner_TVWL!G10="Einführung in die Ökonometrie
",Modulplaner_TVWL!G10="Einführung in das Privatrecht
"),5,IF(Modulplaner_TVWL!G10="Verfassungs- und Verwaltungsrecht
",6,IF(OR(Modulplaner_TVWL!G10="Grundlagen BWL I
",Modulplaner_TVWL!G10="Mathematik I
",Modulplaner_TVWL!G10="Mathematik II
",Modulplaner_TVWL!G10="Mathematik III
",Modulplaner_TVWL!G10="Allgemeine und Anorganische Chemie
",Modulplaner_TVWL!G10="Anorganisch-Chemisches Praktikum
"),7,IF(OR(Modulplaner_TVWL!G10="Grundlagen BWL II
",Modulplaner_TVWL!G10="Maschinenkonstruktionslehre
"),8,IF(OR(Modulplaner_TVWL!G10="Einführung in die Statistik
",Modulplaner_TVWL!G10="Einführung in die Volkswirtschaftslehre
",Modulplaner_TVWL!G10="Grundlagen der Informatik
"),10,IF(Modulplaner_TVWL!G10="Experimentalphysik
",14,9)))))))&amp;"/"&amp;IF(OR(Modulplaner_TVWL!G10="Einführung in die Programmierung
",Modulplaner_TVWL!G10="Einführung in die Ökonometrie
",Modulplaner_TVWL!G10="Einführung in das Privatrecht
"),5,IF(Modulplaner_TVWL!G10="Verfassungs- und Verwaltungsrecht
",6,IF(OR(Modulplaner_TVWL!G10="Grundlagen BWL I
",Modulplaner_TVWL!G10="Mathematik I
",Modulplaner_TVWL!G10="Mathematik II
",Modulplaner_TVWL!G10="Mathematik III
",Modulplaner_TVWL!G10="Allgemeine und Anorganische Chemie
",Modulplaner_TVWL!G10="Anorganisch-Chemisches Praktikum
"),7,IF(OR(Modulplaner_TVWL!G10="Grundlagen BWL II
",Modulplaner_TVWL!G10="Maschinenkonstruktionslehre
"),8,IF(OR(Modulplaner_TVWL!G10="Einführung in die Statistik
",Modulplaner_TVWL!G10="Einführung in die Volkswirtschaftslehre
",Modulplaner_TVWL!G10="Grundlagen der Informatik
"),10,IF(Modulplaner_TVWL!G10="Experimentalphysik
",14,9)))))))</f>
        <v/>
      </c>
      <c r="I16" t="str">
        <f>IF(ISBLANK(Modulplaner_TVWL!I10),"",Modulplaner_TVWL!I10&amp;"  "&amp;MIN(Modulplaner_TVWL!J10,IF(OR(Modulplaner_TVWL!I10="Einführung in die Programmierung
",Modulplaner_TVWL!I10="Einführung in die Ökonometrie
",Modulplaner_TVWL!I10="Einführung in das Privatrecht
"),5,IF(Modulplaner_TVWL!I10="Verfassungs- und Verwaltungsrecht
",6,IF(OR(Modulplaner_TVWL!I10="Grundlagen BWL I
",Modulplaner_TVWL!I10="Mathematik I
",Modulplaner_TVWL!I10="Mathematik II
",Modulplaner_TVWL!I10="Mathematik III
",Modulplaner_TVWL!I10="Allgemeine und Anorganische Chemie
",Modulplaner_TVWL!I10="Anorganisch-Chemisches Praktikum
"),7,IF(OR(Modulplaner_TVWL!I10="Grundlagen BWL II
",Modulplaner_TVWL!I10="Maschinenkonstruktionslehre
"),8,IF(OR(Modulplaner_TVWL!I10="Einführung in die Statistik
",Modulplaner_TVWL!I10="Einführung in die Volkswirtschaftslehre
",Modulplaner_TVWL!I10="Grundlagen der Informatik
"),10,IF(Modulplaner_TVWL!I10="Experimentalphysik
",14,9)))))))&amp;"/"&amp;IF(OR(Modulplaner_TVWL!I10="Einführung in die Programmierung
",Modulplaner_TVWL!I10="Einführung in die Ökonometrie
",Modulplaner_TVWL!I10="Einführung in das Privatrecht
"),5,IF(Modulplaner_TVWL!I10="Verfassungs- und Verwaltungsrecht
",6,IF(OR(Modulplaner_TVWL!I10="Grundlagen BWL I
",Modulplaner_TVWL!I10="Mathematik I
",Modulplaner_TVWL!I10="Mathematik II
",Modulplaner_TVWL!I10="Mathematik III
",Modulplaner_TVWL!I10="Allgemeine und Anorganische Chemie
",Modulplaner_TVWL!I10="Anorganisch-Chemisches Praktikum
"),7,IF(OR(Modulplaner_TVWL!I10="Grundlagen BWL II
",Modulplaner_TVWL!I10="Maschinenkonstruktionslehre
"),8,IF(OR(Modulplaner_TVWL!I10="Einführung in die Statistik
",Modulplaner_TVWL!I10="Einführung in die Volkswirtschaftslehre
",Modulplaner_TVWL!I10="Grundlagen der Informatik
"),10,IF(Modulplaner_TVWL!I10="Experimentalphysik
",14,9)))))))</f>
        <v/>
      </c>
      <c r="J16" t="str">
        <f>IF(ISBLANK(Modulplaner_TVWL!K10),"",Modulplaner_TVWL!K10&amp;"  "&amp;MIN(Modulplaner_TVWL!L10,IF(OR(Modulplaner_TVWL!K10="Einführung in die Programmierung
",Modulplaner_TVWL!K10="Einführung in die Ökonometrie
",Modulplaner_TVWL!K10="Einführung in das Privatrecht
"),5,IF(Modulplaner_TVWL!K10="Verfassungs- und Verwaltungsrecht
",6,IF(OR(Modulplaner_TVWL!K10="Grundlagen BWL I
",Modulplaner_TVWL!K10="Mathematik I
",Modulplaner_TVWL!K10="Mathematik II
",Modulplaner_TVWL!K10="Mathematik III
",Modulplaner_TVWL!K10="Allgemeine und Anorganische Chemie
",Modulplaner_TVWL!K10="Anorganisch-Chemisches Praktikum
"),7,IF(OR(Modulplaner_TVWL!K10="Grundlagen BWL II
",Modulplaner_TVWL!K10="Maschinenkonstruktionslehre
"),8,IF(OR(Modulplaner_TVWL!K10="Einführung in die Statistik
",Modulplaner_TVWL!K10="Einführung in die Volkswirtschaftslehre
",Modulplaner_TVWL!K10="Grundlagen der Informatik
"),10,IF(Modulplaner_TVWL!K10="Experimentalphysik
",14,9)))))))&amp;"/"&amp;IF(OR(Modulplaner_TVWL!K10="Einführung in die Programmierung
",Modulplaner_TVWL!K10="Einführung in die Ökonometrie
",Modulplaner_TVWL!K10="Einführung in das Privatrecht
"),5,IF(Modulplaner_TVWL!K10="Verfassungs- und Verwaltungsrecht
",6,IF(OR(Modulplaner_TVWL!K10="Grundlagen BWL I
",Modulplaner_TVWL!K10="Mathematik I
",Modulplaner_TVWL!K10="Mathematik II
",Modulplaner_TVWL!K10="Mathematik III
",Modulplaner_TVWL!K10="Allgemeine und Anorganische Chemie
",Modulplaner_TVWL!K10="Anorganisch-Chemisches Praktikum
"),7,IF(OR(Modulplaner_TVWL!K10="Grundlagen BWL II
",Modulplaner_TVWL!K10="Maschinenkonstruktionslehre
"),8,IF(OR(Modulplaner_TVWL!K10="Einführung in die Statistik
",Modulplaner_TVWL!K10="Einführung in die Volkswirtschaftslehre
",Modulplaner_TVWL!K10="Grundlagen der Informatik
"),10,IF(Modulplaner_TVWL!K10="Experimentalphysik
",14,9)))))))</f>
        <v/>
      </c>
      <c r="K16" t="str">
        <f>IF(ISBLANK(Modulplaner_TVWL!M10),"",Modulplaner_TVWL!M10&amp;"  "&amp;MIN(Modulplaner_TVWL!N10,IF(OR(Modulplaner_TVWL!M10="Einführung in die Programmierung
",Modulplaner_TVWL!M10="Einführung in die Ökonometrie
",Modulplaner_TVWL!M10="Einführung in das Privatrecht
"),5,IF(Modulplaner_TVWL!M10="Verfassungs- und Verwaltungsrecht
",6,IF(OR(Modulplaner_TVWL!M10="Grundlagen BWL I
",Modulplaner_TVWL!M10="Mathematik I
",Modulplaner_TVWL!M10="Mathematik II
",Modulplaner_TVWL!M10="Mathematik III
",Modulplaner_TVWL!M10="Allgemeine und Anorganische Chemie
",Modulplaner_TVWL!M10="Anorganisch-Chemisches Praktikum
"),7,IF(OR(Modulplaner_TVWL!M10="Grundlagen BWL II
",Modulplaner_TVWL!M10="Maschinenkonstruktionslehre
"),8,IF(OR(Modulplaner_TVWL!M10="Einführung in die Statistik
",Modulplaner_TVWL!M10="Einführung in die Volkswirtschaftslehre
",Modulplaner_TVWL!M10="Grundlagen der Informatik
"),10,IF(Modulplaner_TVWL!M10="Experimentalphysik
",14,9)))))))&amp;"/"&amp;IF(OR(Modulplaner_TVWL!M10="Einführung in die Programmierung
",Modulplaner_TVWL!M10="Einführung in die Ökonometrie
",Modulplaner_TVWL!M10="Einführung in das Privatrecht
"),5,IF(Modulplaner_TVWL!M10="Verfassungs- und Verwaltungsrecht
",6,IF(OR(Modulplaner_TVWL!M10="Grundlagen BWL I
",Modulplaner_TVWL!M10="Mathematik I
",Modulplaner_TVWL!M10="Mathematik II
",Modulplaner_TVWL!M10="Mathematik III
",Modulplaner_TVWL!M10="Allgemeine und Anorganische Chemie
",Modulplaner_TVWL!M10="Anorganisch-Chemisches Praktikum
"),7,IF(OR(Modulplaner_TVWL!M10="Grundlagen BWL II
",Modulplaner_TVWL!M10="Maschinenkonstruktionslehre
"),8,IF(OR(Modulplaner_TVWL!M10="Einführung in die Statistik
",Modulplaner_TVWL!M10="Einführung in die Volkswirtschaftslehre
",Modulplaner_TVWL!M10="Grundlagen der Informatik
"),10,IF(Modulplaner_TVWL!M10="Experimentalphysik
",14,9)))))))</f>
        <v/>
      </c>
      <c r="L16" t="str">
        <f>IF(ISBLANK(Modulplaner_TVWL!O10),"",Modulplaner_TVWL!O10&amp;"  "&amp;MIN(Modulplaner_TVWL!P10,IF(OR(Modulplaner_TVWL!O10="Einführung in die Programmierung
",Modulplaner_TVWL!O10="Einführung in die Ökonometrie
",Modulplaner_TVWL!O10="Einführung in das Privatrecht
"),5,IF(Modulplaner_TVWL!O10="Verfassungs- und Verwaltungsrecht
",6,IF(OR(Modulplaner_TVWL!O10="Grundlagen BWL I
",Modulplaner_TVWL!O10="Mathematik I
",Modulplaner_TVWL!O10="Mathematik II
",Modulplaner_TVWL!O10="Mathematik III
",Modulplaner_TVWL!O10="Allgemeine und Anorganische Chemie
",Modulplaner_TVWL!O10="Anorganisch-Chemisches Praktikum
"),7,IF(OR(Modulplaner_TVWL!O10="Grundlagen BWL II
",Modulplaner_TVWL!O10="Maschinenkonstruktionslehre
"),8,IF(OR(Modulplaner_TVWL!O10="Einführung in die Statistik
",Modulplaner_TVWL!O10="Einführung in die Volkswirtschaftslehre
",Modulplaner_TVWL!O10="Grundlagen der Informatik
"),10,IF(Modulplaner_TVWL!O10="Experimentalphysik
",14,9)))))))&amp;"/"&amp;IF(OR(Modulplaner_TVWL!O10="Einführung in die Programmierung
",Modulplaner_TVWL!O10="Einführung in die Ökonometrie
",Modulplaner_TVWL!O10="Einführung in das Privatrecht
"),5,IF(Modulplaner_TVWL!O10="Verfassungs- und Verwaltungsrecht
",6,IF(OR(Modulplaner_TVWL!O10="Grundlagen BWL I
",Modulplaner_TVWL!O10="Mathematik I
",Modulplaner_TVWL!O10="Mathematik II
",Modulplaner_TVWL!O10="Mathematik III
",Modulplaner_TVWL!O10="Allgemeine und Anorganische Chemie
",Modulplaner_TVWL!O10="Anorganisch-Chemisches Praktikum
"),7,IF(OR(Modulplaner_TVWL!O10="Grundlagen BWL II
",Modulplaner_TVWL!O10="Maschinenkonstruktionslehre
"),8,IF(OR(Modulplaner_TVWL!O10="Einführung in die Statistik
",Modulplaner_TVWL!O10="Einführung in die Volkswirtschaftslehre
",Modulplaner_TVWL!O10="Grundlagen der Informatik
"),10,IF(Modulplaner_TVWL!O10="Experimentalphysik
",14,9)))))))</f>
        <v/>
      </c>
      <c r="M16" t="str">
        <f>IF(ISBLANK(Modulplaner_TVWL!Q10),"",Modulplaner_TVWL!Q10&amp;"  "&amp;MIN(Modulplaner_TVWL!R10,IF(OR(Modulplaner_TVWL!Q10="Einführung in die Programmierung
",Modulplaner_TVWL!Q10="Einführung in die Ökonometrie
",Modulplaner_TVWL!Q10="Einführung in das Privatrecht
"),5,IF(Modulplaner_TVWL!Q10="Verfassungs- und Verwaltungsrecht
",6,IF(OR(Modulplaner_TVWL!Q10="Grundlagen BWL I
",Modulplaner_TVWL!Q10="Mathematik I
",Modulplaner_TVWL!Q10="Mathematik II
",Modulplaner_TVWL!Q10="Mathematik III
",Modulplaner_TVWL!Q10="Allgemeine und Anorganische Chemie
",Modulplaner_TVWL!Q10="Anorganisch-Chemisches Praktikum
"),7,IF(OR(Modulplaner_TVWL!Q10="Grundlagen BWL II
",Modulplaner_TVWL!Q10="Maschinenkonstruktionslehre
"),8,IF(OR(Modulplaner_TVWL!Q10="Einführung in die Statistik
",Modulplaner_TVWL!Q10="Einführung in die Volkswirtschaftslehre
",Modulplaner_TVWL!Q10="Grundlagen der Informatik
"),10,IF(Modulplaner_TVWL!Q10="Experimentalphysik
",14,9)))))))&amp;"/"&amp;IF(OR(Modulplaner_TVWL!Q10="Einführung in die Programmierung
",Modulplaner_TVWL!Q10="Einführung in die Ökonometrie
",Modulplaner_TVWL!Q10="Einführung in das Privatrecht
"),5,IF(Modulplaner_TVWL!Q10="Verfassungs- und Verwaltungsrecht
",6,IF(OR(Modulplaner_TVWL!Q10="Grundlagen BWL I
",Modulplaner_TVWL!Q10="Mathematik I
",Modulplaner_TVWL!Q10="Mathematik II
",Modulplaner_TVWL!Q10="Mathematik III
",Modulplaner_TVWL!Q10="Allgemeine und Anorganische Chemie
",Modulplaner_TVWL!Q10="Anorganisch-Chemisches Praktikum
"),7,IF(OR(Modulplaner_TVWL!Q10="Grundlagen BWL II
",Modulplaner_TVWL!Q10="Maschinenkonstruktionslehre
"),8,IF(OR(Modulplaner_TVWL!Q10="Einführung in die Statistik
",Modulplaner_TVWL!Q10="Einführung in die Volkswirtschaftslehre
",Modulplaner_TVWL!Q10="Grundlagen der Informatik
"),10,IF(Modulplaner_TVWL!Q10="Experimentalphysik
",14,9)))))))</f>
        <v/>
      </c>
      <c r="N16" t="str">
        <f>IF(ISBLANK(Modulplaner_TVWL!S10),"",Modulplaner_TVWL!S10&amp;"  "&amp;MIN(Modulplaner_TVWL!T10,IF(OR(Modulplaner_TVWL!S10="Einführung in die Programmierung
",Modulplaner_TVWL!S10="Einführung in die Ökonometrie
",Modulplaner_TVWL!S10="Einführung in das Privatrecht
"),5,IF(Modulplaner_TVWL!S10="Verfassungs- und Verwaltungsrecht
",6,IF(OR(Modulplaner_TVWL!S10="Grundlagen BWL I
",Modulplaner_TVWL!S10="Mathematik I
",Modulplaner_TVWL!S10="Mathematik II
",Modulplaner_TVWL!S10="Mathematik III
",Modulplaner_TVWL!S10="Allgemeine und Anorganische Chemie
",Modulplaner_TVWL!S10="Anorganisch-Chemisches Praktikum
"),7,IF(OR(Modulplaner_TVWL!S10="Grundlagen BWL II
",Modulplaner_TVWL!S10="Maschinenkonstruktionslehre
"),8,IF(OR(Modulplaner_TVWL!S10="Einführung in die Statistik
",Modulplaner_TVWL!S10="Einführung in die Volkswirtschaftslehre
",Modulplaner_TVWL!S10="Grundlagen der Informatik
"),10,IF(Modulplaner_TVWL!S10="Experimentalphysik
",14,9)))))))&amp;"/"&amp;IF(OR(Modulplaner_TVWL!S10="Einführung in die Programmierung
",Modulplaner_TVWL!S10="Einführung in die Ökonometrie
",Modulplaner_TVWL!S10="Einführung in das Privatrecht
"),5,IF(Modulplaner_TVWL!S10="Verfassungs- und Verwaltungsrecht
",6,IF(OR(Modulplaner_TVWL!S10="Grundlagen BWL I
",Modulplaner_TVWL!S10="Mathematik I
",Modulplaner_TVWL!S10="Mathematik II
",Modulplaner_TVWL!S10="Mathematik III
",Modulplaner_TVWL!S10="Allgemeine und Anorganische Chemie
",Modulplaner_TVWL!S10="Anorganisch-Chemisches Praktikum
"),7,IF(OR(Modulplaner_TVWL!S10="Grundlagen BWL II
",Modulplaner_TVWL!S10="Maschinenkonstruktionslehre
"),8,IF(OR(Modulplaner_TVWL!S10="Einführung in die Statistik
",Modulplaner_TVWL!S10="Einführung in die Volkswirtschaftslehre
",Modulplaner_TVWL!S10="Grundlagen der Informatik
"),10,IF(Modulplaner_TVWL!S10="Experimentalphysik
",14,9)))))))</f>
        <v/>
      </c>
      <c r="P16" t="str">
        <f>IF(ISBLANK(Modulplaner_TVWL!M10),"",Modulplaner_TVWL!M10&amp;"  "&amp;MIN(Modulplaner_TVWL!N10,IF(OR(Modulplaner_TVWL!M10="Einführung in die Programmierung
",Modulplaner_TVWL!M10="Einführung in die Ökonometrie
",Modulplaner_TVWL!M10="Einführung in das Privatrecht
"),5,IF(Modulplaner_TVWL!M10="Verfassungs- und Verwaltungsrecht
",6,IF(OR(Modulplaner_TVWL!M10="Grundlagen BWL I
",Modulplaner_TVWL!M10="Mathematik I
",Modulplaner_TVWL!M10="Mathematik II
",Modulplaner_TVWL!M10="Mathematik III
",Modulplaner_TVWL!M10="Allgemeine und Anorganische Chemie
",Modulplaner_TVWL!M10="Anorganisch-Chemisches Praktikum
"),7,IF(OR(Modulplaner_TVWL!M10="Grundlagen BWL II
",Modulplaner_TVWL!M10="Maschinenkonstruktionslehre
"),8,IF(OR(Modulplaner_TVWL!M10="Einführung in die Statistik
",Modulplaner_TVWL!M10="Einführung in die Volkswirtschaftslehre
",Modulplaner_TVWL!M10="Grundlagen der Informatik
"),10,IF(Modulplaner_TVWL!M10="Experimentalphysik
",14,9)))))))&amp;"/"&amp;IF(OR(Modulplaner_TVWL!M10="Einführung in die Programmierung
",Modulplaner_TVWL!M10="Einführung in die Ökonometrie
",Modulplaner_TVWL!M10="Einführung in das Privatrecht
"),5,IF(Modulplaner_TVWL!M10="Verfassungs- und Verwaltungsrecht
",6,IF(OR(Modulplaner_TVWL!M10="Grundlagen BWL I
",Modulplaner_TVWL!M10="Mathematik I
",Modulplaner_TVWL!M10="Mathematik II
",Modulplaner_TVWL!M10="Mathematik III
",Modulplaner_TVWL!M10="Allgemeine und Anorganische Chemie
",Modulplaner_TVWL!M10="Anorganisch-Chemisches Praktikum
"),7,IF(OR(Modulplaner_TVWL!M10="Grundlagen BWL II
",Modulplaner_TVWL!M10="Maschinenkonstruktionslehre
"),8,IF(OR(Modulplaner_TVWL!M10="Einführung in die Statistik
",Modulplaner_TVWL!M10="Einführung in die Volkswirtschaftslehre
",Modulplaner_TVWL!M10="Grundlagen der Informatik
"),10,IF(Modulplaner_TVWL!M10="Experimentalphysik
",14,9)))))))</f>
        <v/>
      </c>
    </row>
    <row r="17" spans="1:16" ht="28.8" x14ac:dyDescent="0.3">
      <c r="A17" s="14" t="s">
        <v>51</v>
      </c>
      <c r="E17" s="23" t="s">
        <v>8</v>
      </c>
      <c r="F17" t="str">
        <f>IF(ISBLANK(Modulplaner_TVWL!C11),"",Modulplaner_TVWL!C11&amp;"  "&amp;MIN(Modulplaner_TVWL!D11,IF(OR(Modulplaner_TVWL!C11="Einführung in die Programmierung
",Modulplaner_TVWL!C11="Einführung in die Ökonometrie
",Modulplaner_TVWL!C11="Einführung in das Privatrecht
"),5,IF(Modulplaner_TVWL!C11="Verfassungs- und Verwaltungsrecht
",6,IF(OR(Modulplaner_TVWL!C11="Grundlagen BWL I
",Modulplaner_TVWL!C11="Mathematik I
",Modulplaner_TVWL!C11="Mathematik II
",Modulplaner_TVWL!C11="Mathematik III
",Modulplaner_TVWL!C11="Allgemeine und Anorganische Chemie
",Modulplaner_TVWL!C11="Anorganisch-Chemisches Praktikum
"),7,IF(OR(Modulplaner_TVWL!C11="Grundlagen BWL II
",Modulplaner_TVWL!C11="Maschinenkonstruktionslehre
"),8,IF(OR(Modulplaner_TVWL!C11="Einführung in die Statistik
",Modulplaner_TVWL!C11="Einführung in die Volkswirtschaftslehre
",Modulplaner_TVWL!C11="Grundlagen der Informatik
"),10,IF(Modulplaner_TVWL!C11="Experimentalphysik
",14,9)))))))&amp;"/"&amp;IF(OR(Modulplaner_TVWL!C11="Einführung in die Programmierung
",Modulplaner_TVWL!C11="Einführung in die Ökonometrie
",Modulplaner_TVWL!C11="Einführung in das Privatrecht
"),5,IF(Modulplaner_TVWL!C11="Verfassungs- und Verwaltungsrecht
",6,IF(OR(Modulplaner_TVWL!C11="Grundlagen BWL I
",Modulplaner_TVWL!C11="Mathematik I
",Modulplaner_TVWL!C11="Mathematik II
",Modulplaner_TVWL!C11="Mathematik III
",Modulplaner_TVWL!C11="Allgemeine und Anorganische Chemie
",Modulplaner_TVWL!C11="Anorganisch-Chemisches Praktikum
"),7,IF(OR(Modulplaner_TVWL!C11="Grundlagen BWL II
",Modulplaner_TVWL!C11="Maschinenkonstruktionslehre
"),8,IF(OR(Modulplaner_TVWL!C11="Einführung in die Statistik
",Modulplaner_TVWL!C11="Einführung in die Volkswirtschaftslehre
",Modulplaner_TVWL!C11="Grundlagen der Informatik
"),10,IF(Modulplaner_TVWL!C11="Experimentalphysik
",14,9)))))))</f>
        <v/>
      </c>
      <c r="G17" t="str">
        <f>IF(ISBLANK(Modulplaner_TVWL!E11),"",Modulplaner_TVWL!E11&amp;"  "&amp;MIN(Modulplaner_TVWL!F11,IF(OR(Modulplaner_TVWL!E11="Einführung in die Programmierung
",Modulplaner_TVWL!E11="Einführung in die Ökonometrie
",Modulplaner_TVWL!E11="Einführung in das Privatrecht
"),5,IF(Modulplaner_TVWL!E11="Verfassungs- und Verwaltungsrecht
",6,IF(OR(Modulplaner_TVWL!E11="Grundlagen BWL I
",Modulplaner_TVWL!E11="Mathematik I
",Modulplaner_TVWL!E11="Mathematik II
",Modulplaner_TVWL!E11="Mathematik III
",Modulplaner_TVWL!E11="Allgemeine und Anorganische Chemie
",Modulplaner_TVWL!E11="Anorganisch-Chemisches Praktikum
"),7,IF(OR(Modulplaner_TVWL!E11="Grundlagen BWL II
",Modulplaner_TVWL!E11="Maschinenkonstruktionslehre
"),8,IF(OR(Modulplaner_TVWL!E11="Einführung in die Statistik
",Modulplaner_TVWL!E11="Einführung in die Volkswirtschaftslehre
",Modulplaner_TVWL!E11="Grundlagen der Informatik
"),10,IF(Modulplaner_TVWL!E11="Experimentalphysik
",14,9)))))))&amp;"/"&amp;IF(OR(Modulplaner_TVWL!E11="Einführung in die Programmierung
",Modulplaner_TVWL!E11="Einführung in die Ökonometrie
",Modulplaner_TVWL!E11="Einführung in das Privatrecht
"),5,IF(Modulplaner_TVWL!E11="Verfassungs- und Verwaltungsrecht
",6,IF(OR(Modulplaner_TVWL!E11="Grundlagen BWL I
",Modulplaner_TVWL!E11="Mathematik I
",Modulplaner_TVWL!E11="Mathematik II
",Modulplaner_TVWL!E11="Mathematik III
",Modulplaner_TVWL!E11="Allgemeine und Anorganische Chemie
",Modulplaner_TVWL!E11="Anorganisch-Chemisches Praktikum
"),7,IF(OR(Modulplaner_TVWL!E11="Grundlagen BWL II
",Modulplaner_TVWL!E11="Maschinenkonstruktionslehre
"),8,IF(OR(Modulplaner_TVWL!E11="Einführung in die Statistik
",Modulplaner_TVWL!E11="Einführung in die Volkswirtschaftslehre
",Modulplaner_TVWL!E11="Grundlagen der Informatik
"),10,IF(Modulplaner_TVWL!E11="Experimentalphysik
",14,9)))))))</f>
        <v/>
      </c>
      <c r="H17" t="str">
        <f>IF(ISBLANK(Modulplaner_TVWL!G11),"",Modulplaner_TVWL!G11&amp;"  "&amp;MIN(Modulplaner_TVWL!H11,IF(OR(Modulplaner_TVWL!G11="Einführung in die Programmierung
",Modulplaner_TVWL!G11="Einführung in die Ökonometrie
",Modulplaner_TVWL!G11="Einführung in das Privatrecht
"),5,IF(Modulplaner_TVWL!G11="Verfassungs- und Verwaltungsrecht
",6,IF(OR(Modulplaner_TVWL!G11="Grundlagen BWL I
",Modulplaner_TVWL!G11="Mathematik I
",Modulplaner_TVWL!G11="Mathematik II
",Modulplaner_TVWL!G11="Mathematik III
",Modulplaner_TVWL!G11="Allgemeine und Anorganische Chemie
",Modulplaner_TVWL!G11="Anorganisch-Chemisches Praktikum
"),7,IF(OR(Modulplaner_TVWL!G11="Grundlagen BWL II
",Modulplaner_TVWL!G11="Maschinenkonstruktionslehre
"),8,IF(OR(Modulplaner_TVWL!G11="Einführung in die Statistik
",Modulplaner_TVWL!G11="Einführung in die Volkswirtschaftslehre
",Modulplaner_TVWL!G11="Grundlagen der Informatik
"),10,IF(Modulplaner_TVWL!G11="Experimentalphysik
",14,9)))))))&amp;"/"&amp;IF(OR(Modulplaner_TVWL!G11="Einführung in die Programmierung
",Modulplaner_TVWL!G11="Einführung in die Ökonometrie
",Modulplaner_TVWL!G11="Einführung in das Privatrecht
"),5,IF(Modulplaner_TVWL!G11="Verfassungs- und Verwaltungsrecht
",6,IF(OR(Modulplaner_TVWL!G11="Grundlagen BWL I
",Modulplaner_TVWL!G11="Mathematik I
",Modulplaner_TVWL!G11="Mathematik II
",Modulplaner_TVWL!G11="Mathematik III
",Modulplaner_TVWL!G11="Allgemeine und Anorganische Chemie
",Modulplaner_TVWL!G11="Anorganisch-Chemisches Praktikum
"),7,IF(OR(Modulplaner_TVWL!G11="Grundlagen BWL II
",Modulplaner_TVWL!G11="Maschinenkonstruktionslehre
"),8,IF(OR(Modulplaner_TVWL!G11="Einführung in die Statistik
",Modulplaner_TVWL!G11="Einführung in die Volkswirtschaftslehre
",Modulplaner_TVWL!G11="Grundlagen der Informatik
"),10,IF(Modulplaner_TVWL!G11="Experimentalphysik
",14,9)))))))</f>
        <v/>
      </c>
      <c r="I17" t="str">
        <f>IF(ISBLANK(Modulplaner_TVWL!I11),"",Modulplaner_TVWL!I11&amp;"  "&amp;MIN(Modulplaner_TVWL!J11,IF(OR(Modulplaner_TVWL!I11="Einführung in die Programmierung
",Modulplaner_TVWL!I11="Einführung in die Ökonometrie
",Modulplaner_TVWL!I11="Einführung in das Privatrecht
"),5,IF(Modulplaner_TVWL!I11="Verfassungs- und Verwaltungsrecht
",6,IF(OR(Modulplaner_TVWL!I11="Grundlagen BWL I
",Modulplaner_TVWL!I11="Mathematik I
",Modulplaner_TVWL!I11="Mathematik II
",Modulplaner_TVWL!I11="Mathematik III
",Modulplaner_TVWL!I11="Allgemeine und Anorganische Chemie
",Modulplaner_TVWL!I11="Anorganisch-Chemisches Praktikum
"),7,IF(OR(Modulplaner_TVWL!I11="Grundlagen BWL II
",Modulplaner_TVWL!I11="Maschinenkonstruktionslehre
"),8,IF(OR(Modulplaner_TVWL!I11="Einführung in die Statistik
",Modulplaner_TVWL!I11="Einführung in die Volkswirtschaftslehre
",Modulplaner_TVWL!I11="Grundlagen der Informatik
"),10,IF(Modulplaner_TVWL!I11="Experimentalphysik
",14,9)))))))&amp;"/"&amp;IF(OR(Modulplaner_TVWL!I11="Einführung in die Programmierung
",Modulplaner_TVWL!I11="Einführung in die Ökonometrie
",Modulplaner_TVWL!I11="Einführung in das Privatrecht
"),5,IF(Modulplaner_TVWL!I11="Verfassungs- und Verwaltungsrecht
",6,IF(OR(Modulplaner_TVWL!I11="Grundlagen BWL I
",Modulplaner_TVWL!I11="Mathematik I
",Modulplaner_TVWL!I11="Mathematik II
",Modulplaner_TVWL!I11="Mathematik III
",Modulplaner_TVWL!I11="Allgemeine und Anorganische Chemie
",Modulplaner_TVWL!I11="Anorganisch-Chemisches Praktikum
"),7,IF(OR(Modulplaner_TVWL!I11="Grundlagen BWL II
",Modulplaner_TVWL!I11="Maschinenkonstruktionslehre
"),8,IF(OR(Modulplaner_TVWL!I11="Einführung in die Statistik
",Modulplaner_TVWL!I11="Einführung in die Volkswirtschaftslehre
",Modulplaner_TVWL!I11="Grundlagen der Informatik
"),10,IF(Modulplaner_TVWL!I11="Experimentalphysik
",14,9)))))))</f>
        <v/>
      </c>
      <c r="J17" t="str">
        <f>IF(ISBLANK(Modulplaner_TVWL!K11),"",Modulplaner_TVWL!K11&amp;"  "&amp;MIN(Modulplaner_TVWL!L11,IF(OR(Modulplaner_TVWL!K11="Einführung in die Programmierung
",Modulplaner_TVWL!K11="Einführung in die Ökonometrie
",Modulplaner_TVWL!K11="Einführung in das Privatrecht
"),5,IF(Modulplaner_TVWL!K11="Verfassungs- und Verwaltungsrecht
",6,IF(OR(Modulplaner_TVWL!K11="Grundlagen BWL I
",Modulplaner_TVWL!K11="Mathematik I
",Modulplaner_TVWL!K11="Mathematik II
",Modulplaner_TVWL!K11="Mathematik III
",Modulplaner_TVWL!K11="Allgemeine und Anorganische Chemie
",Modulplaner_TVWL!K11="Anorganisch-Chemisches Praktikum
"),7,IF(OR(Modulplaner_TVWL!K11="Grundlagen BWL II
",Modulplaner_TVWL!K11="Maschinenkonstruktionslehre
"),8,IF(OR(Modulplaner_TVWL!K11="Einführung in die Statistik
",Modulplaner_TVWL!K11="Einführung in die Volkswirtschaftslehre
",Modulplaner_TVWL!K11="Grundlagen der Informatik
"),10,IF(Modulplaner_TVWL!K11="Experimentalphysik
",14,9)))))))&amp;"/"&amp;IF(OR(Modulplaner_TVWL!K11="Einführung in die Programmierung
",Modulplaner_TVWL!K11="Einführung in die Ökonometrie
",Modulplaner_TVWL!K11="Einführung in das Privatrecht
"),5,IF(Modulplaner_TVWL!K11="Verfassungs- und Verwaltungsrecht
",6,IF(OR(Modulplaner_TVWL!K11="Grundlagen BWL I
",Modulplaner_TVWL!K11="Mathematik I
",Modulplaner_TVWL!K11="Mathematik II
",Modulplaner_TVWL!K11="Mathematik III
",Modulplaner_TVWL!K11="Allgemeine und Anorganische Chemie
",Modulplaner_TVWL!K11="Anorganisch-Chemisches Praktikum
"),7,IF(OR(Modulplaner_TVWL!K11="Grundlagen BWL II
",Modulplaner_TVWL!K11="Maschinenkonstruktionslehre
"),8,IF(OR(Modulplaner_TVWL!K11="Einführung in die Statistik
",Modulplaner_TVWL!K11="Einführung in die Volkswirtschaftslehre
",Modulplaner_TVWL!K11="Grundlagen der Informatik
"),10,IF(Modulplaner_TVWL!K11="Experimentalphysik
",14,9)))))))</f>
        <v/>
      </c>
      <c r="K17" t="str">
        <f>IF(ISBLANK(Modulplaner_TVWL!M11),"",Modulplaner_TVWL!M11&amp;"  "&amp;MIN(Modulplaner_TVWL!N11,IF(OR(Modulplaner_TVWL!M11="Einführung in die Programmierung
",Modulplaner_TVWL!M11="Einführung in die Ökonometrie
",Modulplaner_TVWL!M11="Einführung in das Privatrecht
"),5,IF(Modulplaner_TVWL!M11="Verfassungs- und Verwaltungsrecht
",6,IF(OR(Modulplaner_TVWL!M11="Grundlagen BWL I
",Modulplaner_TVWL!M11="Mathematik I
",Modulplaner_TVWL!M11="Mathematik II
",Modulplaner_TVWL!M11="Mathematik III
",Modulplaner_TVWL!M11="Allgemeine und Anorganische Chemie
",Modulplaner_TVWL!M11="Anorganisch-Chemisches Praktikum
"),7,IF(OR(Modulplaner_TVWL!M11="Grundlagen BWL II
",Modulplaner_TVWL!M11="Maschinenkonstruktionslehre
"),8,IF(OR(Modulplaner_TVWL!M11="Einführung in die Statistik
",Modulplaner_TVWL!M11="Einführung in die Volkswirtschaftslehre
",Modulplaner_TVWL!M11="Grundlagen der Informatik
"),10,IF(Modulplaner_TVWL!M11="Experimentalphysik
",14,9)))))))&amp;"/"&amp;IF(OR(Modulplaner_TVWL!M11="Einführung in die Programmierung
",Modulplaner_TVWL!M11="Einführung in die Ökonometrie
",Modulplaner_TVWL!M11="Einführung in das Privatrecht
"),5,IF(Modulplaner_TVWL!M11="Verfassungs- und Verwaltungsrecht
",6,IF(OR(Modulplaner_TVWL!M11="Grundlagen BWL I
",Modulplaner_TVWL!M11="Mathematik I
",Modulplaner_TVWL!M11="Mathematik II
",Modulplaner_TVWL!M11="Mathematik III
",Modulplaner_TVWL!M11="Allgemeine und Anorganische Chemie
",Modulplaner_TVWL!M11="Anorganisch-Chemisches Praktikum
"),7,IF(OR(Modulplaner_TVWL!M11="Grundlagen BWL II
",Modulplaner_TVWL!M11="Maschinenkonstruktionslehre
"),8,IF(OR(Modulplaner_TVWL!M11="Einführung in die Statistik
",Modulplaner_TVWL!M11="Einführung in die Volkswirtschaftslehre
",Modulplaner_TVWL!M11="Grundlagen der Informatik
"),10,IF(Modulplaner_TVWL!M11="Experimentalphysik
",14,9)))))))</f>
        <v/>
      </c>
      <c r="L17" t="str">
        <f>IF(ISBLANK(Modulplaner_TVWL!O11),"",Modulplaner_TVWL!O11&amp;"  "&amp;MIN(Modulplaner_TVWL!P11,IF(OR(Modulplaner_TVWL!O11="Einführung in die Programmierung
",Modulplaner_TVWL!O11="Einführung in die Ökonometrie
",Modulplaner_TVWL!O11="Einführung in das Privatrecht
"),5,IF(Modulplaner_TVWL!O11="Verfassungs- und Verwaltungsrecht
",6,IF(OR(Modulplaner_TVWL!O11="Grundlagen BWL I
",Modulplaner_TVWL!O11="Mathematik I
",Modulplaner_TVWL!O11="Mathematik II
",Modulplaner_TVWL!O11="Mathematik III
",Modulplaner_TVWL!O11="Allgemeine und Anorganische Chemie
",Modulplaner_TVWL!O11="Anorganisch-Chemisches Praktikum
"),7,IF(OR(Modulplaner_TVWL!O11="Grundlagen BWL II
",Modulplaner_TVWL!O11="Maschinenkonstruktionslehre
"),8,IF(OR(Modulplaner_TVWL!O11="Einführung in die Statistik
",Modulplaner_TVWL!O11="Einführung in die Volkswirtschaftslehre
",Modulplaner_TVWL!O11="Grundlagen der Informatik
"),10,IF(Modulplaner_TVWL!O11="Experimentalphysik
",14,9)))))))&amp;"/"&amp;IF(OR(Modulplaner_TVWL!O11="Einführung in die Programmierung
",Modulplaner_TVWL!O11="Einführung in die Ökonometrie
",Modulplaner_TVWL!O11="Einführung in das Privatrecht
"),5,IF(Modulplaner_TVWL!O11="Verfassungs- und Verwaltungsrecht
",6,IF(OR(Modulplaner_TVWL!O11="Grundlagen BWL I
",Modulplaner_TVWL!O11="Mathematik I
",Modulplaner_TVWL!O11="Mathematik II
",Modulplaner_TVWL!O11="Mathematik III
",Modulplaner_TVWL!O11="Allgemeine und Anorganische Chemie
",Modulplaner_TVWL!O11="Anorganisch-Chemisches Praktikum
"),7,IF(OR(Modulplaner_TVWL!O11="Grundlagen BWL II
",Modulplaner_TVWL!O11="Maschinenkonstruktionslehre
"),8,IF(OR(Modulplaner_TVWL!O11="Einführung in die Statistik
",Modulplaner_TVWL!O11="Einführung in die Volkswirtschaftslehre
",Modulplaner_TVWL!O11="Grundlagen der Informatik
"),10,IF(Modulplaner_TVWL!O11="Experimentalphysik
",14,9)))))))</f>
        <v/>
      </c>
      <c r="M17" t="str">
        <f>IF(ISBLANK(Modulplaner_TVWL!Q11),"",Modulplaner_TVWL!Q11&amp;"  "&amp;MIN(Modulplaner_TVWL!R11,IF(OR(Modulplaner_TVWL!Q11="Einführung in die Programmierung
",Modulplaner_TVWL!Q11="Einführung in die Ökonometrie
",Modulplaner_TVWL!Q11="Einführung in das Privatrecht
"),5,IF(Modulplaner_TVWL!Q11="Verfassungs- und Verwaltungsrecht
",6,IF(OR(Modulplaner_TVWL!Q11="Grundlagen BWL I
",Modulplaner_TVWL!Q11="Mathematik I
",Modulplaner_TVWL!Q11="Mathematik II
",Modulplaner_TVWL!Q11="Mathematik III
",Modulplaner_TVWL!Q11="Allgemeine und Anorganische Chemie
",Modulplaner_TVWL!Q11="Anorganisch-Chemisches Praktikum
"),7,IF(OR(Modulplaner_TVWL!Q11="Grundlagen BWL II
",Modulplaner_TVWL!Q11="Maschinenkonstruktionslehre
"),8,IF(OR(Modulplaner_TVWL!Q11="Einführung in die Statistik
",Modulplaner_TVWL!Q11="Einführung in die Volkswirtschaftslehre
",Modulplaner_TVWL!Q11="Grundlagen der Informatik
"),10,IF(Modulplaner_TVWL!Q11="Experimentalphysik
",14,9)))))))&amp;"/"&amp;IF(OR(Modulplaner_TVWL!Q11="Einführung in die Programmierung
",Modulplaner_TVWL!Q11="Einführung in die Ökonometrie
",Modulplaner_TVWL!Q11="Einführung in das Privatrecht
"),5,IF(Modulplaner_TVWL!Q11="Verfassungs- und Verwaltungsrecht
",6,IF(OR(Modulplaner_TVWL!Q11="Grundlagen BWL I
",Modulplaner_TVWL!Q11="Mathematik I
",Modulplaner_TVWL!Q11="Mathematik II
",Modulplaner_TVWL!Q11="Mathematik III
",Modulplaner_TVWL!Q11="Allgemeine und Anorganische Chemie
",Modulplaner_TVWL!Q11="Anorganisch-Chemisches Praktikum
"),7,IF(OR(Modulplaner_TVWL!Q11="Grundlagen BWL II
",Modulplaner_TVWL!Q11="Maschinenkonstruktionslehre
"),8,IF(OR(Modulplaner_TVWL!Q11="Einführung in die Statistik
",Modulplaner_TVWL!Q11="Einführung in die Volkswirtschaftslehre
",Modulplaner_TVWL!Q11="Grundlagen der Informatik
"),10,IF(Modulplaner_TVWL!Q11="Experimentalphysik
",14,9)))))))</f>
        <v/>
      </c>
      <c r="N17" t="str">
        <f>IF(ISBLANK(Modulplaner_TVWL!S11),"",Modulplaner_TVWL!S11&amp;"  "&amp;MIN(Modulplaner_TVWL!T11,IF(OR(Modulplaner_TVWL!S11="Einführung in die Programmierung
",Modulplaner_TVWL!S11="Einführung in die Ökonometrie
",Modulplaner_TVWL!S11="Einführung in das Privatrecht
"),5,IF(Modulplaner_TVWL!S11="Verfassungs- und Verwaltungsrecht
",6,IF(OR(Modulplaner_TVWL!S11="Grundlagen BWL I
",Modulplaner_TVWL!S11="Mathematik I
",Modulplaner_TVWL!S11="Mathematik II
",Modulplaner_TVWL!S11="Mathematik III
",Modulplaner_TVWL!S11="Allgemeine und Anorganische Chemie
",Modulplaner_TVWL!S11="Anorganisch-Chemisches Praktikum
"),7,IF(OR(Modulplaner_TVWL!S11="Grundlagen BWL II
",Modulplaner_TVWL!S11="Maschinenkonstruktionslehre
"),8,IF(OR(Modulplaner_TVWL!S11="Einführung in die Statistik
",Modulplaner_TVWL!S11="Einführung in die Volkswirtschaftslehre
",Modulplaner_TVWL!S11="Grundlagen der Informatik
"),10,IF(Modulplaner_TVWL!S11="Experimentalphysik
",14,9)))))))&amp;"/"&amp;IF(OR(Modulplaner_TVWL!S11="Einführung in die Programmierung
",Modulplaner_TVWL!S11="Einführung in die Ökonometrie
",Modulplaner_TVWL!S11="Einführung in das Privatrecht
"),5,IF(Modulplaner_TVWL!S11="Verfassungs- und Verwaltungsrecht
",6,IF(OR(Modulplaner_TVWL!S11="Grundlagen BWL I
",Modulplaner_TVWL!S11="Mathematik I
",Modulplaner_TVWL!S11="Mathematik II
",Modulplaner_TVWL!S11="Mathematik III
",Modulplaner_TVWL!S11="Allgemeine und Anorganische Chemie
",Modulplaner_TVWL!S11="Anorganisch-Chemisches Praktikum
"),7,IF(OR(Modulplaner_TVWL!S11="Grundlagen BWL II
",Modulplaner_TVWL!S11="Maschinenkonstruktionslehre
"),8,IF(OR(Modulplaner_TVWL!S11="Einführung in die Statistik
",Modulplaner_TVWL!S11="Einführung in die Volkswirtschaftslehre
",Modulplaner_TVWL!S11="Grundlagen der Informatik
"),10,IF(Modulplaner_TVWL!S11="Experimentalphysik
",14,9)))))))</f>
        <v/>
      </c>
      <c r="P17" t="str">
        <f>IF(ISBLANK(Modulplaner_TVWL!M11),"",Modulplaner_TVWL!M11&amp;"  "&amp;MIN(Modulplaner_TVWL!N11,IF(OR(Modulplaner_TVWL!M11="Einführung in die Programmierung
",Modulplaner_TVWL!M11="Einführung in die Ökonometrie
",Modulplaner_TVWL!M11="Einführung in das Privatrecht
"),5,IF(Modulplaner_TVWL!M11="Verfassungs- und Verwaltungsrecht
",6,IF(OR(Modulplaner_TVWL!M11="Grundlagen BWL I
",Modulplaner_TVWL!M11="Mathematik I
",Modulplaner_TVWL!M11="Mathematik II
",Modulplaner_TVWL!M11="Mathematik III
",Modulplaner_TVWL!M11="Allgemeine und Anorganische Chemie
",Modulplaner_TVWL!M11="Anorganisch-Chemisches Praktikum
"),7,IF(OR(Modulplaner_TVWL!M11="Grundlagen BWL II
",Modulplaner_TVWL!M11="Maschinenkonstruktionslehre
"),8,IF(OR(Modulplaner_TVWL!M11="Einführung in die Statistik
",Modulplaner_TVWL!M11="Einführung in die Volkswirtschaftslehre
",Modulplaner_TVWL!M11="Grundlagen der Informatik
"),10,IF(Modulplaner_TVWL!M11="Experimentalphysik
",14,9)))))))&amp;"/"&amp;IF(OR(Modulplaner_TVWL!M11="Einführung in die Programmierung
",Modulplaner_TVWL!M11="Einführung in die Ökonometrie
",Modulplaner_TVWL!M11="Einführung in das Privatrecht
"),5,IF(Modulplaner_TVWL!M11="Verfassungs- und Verwaltungsrecht
",6,IF(OR(Modulplaner_TVWL!M11="Grundlagen BWL I
",Modulplaner_TVWL!M11="Mathematik I
",Modulplaner_TVWL!M11="Mathematik II
",Modulplaner_TVWL!M11="Mathematik III
",Modulplaner_TVWL!M11="Allgemeine und Anorganische Chemie
",Modulplaner_TVWL!M11="Anorganisch-Chemisches Praktikum
"),7,IF(OR(Modulplaner_TVWL!M11="Grundlagen BWL II
",Modulplaner_TVWL!M11="Maschinenkonstruktionslehre
"),8,IF(OR(Modulplaner_TVWL!M11="Einführung in die Statistik
",Modulplaner_TVWL!M11="Einführung in die Volkswirtschaftslehre
",Modulplaner_TVWL!M11="Grundlagen der Informatik
"),10,IF(Modulplaner_TVWL!M11="Experimentalphysik
",14,9)))))))</f>
        <v/>
      </c>
    </row>
    <row r="18" spans="1:16" ht="28.8" x14ac:dyDescent="0.3">
      <c r="A18" s="15" t="s">
        <v>52</v>
      </c>
      <c r="E18" s="23" t="s">
        <v>25</v>
      </c>
      <c r="F18" t="str">
        <f>IF(ISBLANK(Modulplaner_TVWL!C12),"",Modulplaner_TVWL!C12&amp;"  "&amp;MIN(Modulplaner_TVWL!D12,IF(OR(Modulplaner_TVWL!C12="Einführung in die Programmierung
",Modulplaner_TVWL!C12="Einführung in die Ökonometrie
",Modulplaner_TVWL!C12="Einführung in das Privatrecht
"),5,IF(Modulplaner_TVWL!C12="Verfassungs- und Verwaltungsrecht
",6,IF(OR(Modulplaner_TVWL!C12="Grundlagen BWL I
",Modulplaner_TVWL!C12="Mathematik I
",Modulplaner_TVWL!C12="Mathematik II
",Modulplaner_TVWL!C12="Mathematik III
",Modulplaner_TVWL!C12="Allgemeine und Anorganische Chemie
",Modulplaner_TVWL!C12="Anorganisch-Chemisches Praktikum
"),7,IF(OR(Modulplaner_TVWL!C12="Grundlagen BWL II
",Modulplaner_TVWL!C12="Maschinenkonstruktionslehre
"),8,IF(OR(Modulplaner_TVWL!C12="Einführung in die Statistik
",Modulplaner_TVWL!C12="Einführung in die Volkswirtschaftslehre
",Modulplaner_TVWL!C12="Grundlagen der Informatik
"),10,IF(Modulplaner_TVWL!C12="Experimentalphysik
",14,9)))))))&amp;"/"&amp;IF(OR(Modulplaner_TVWL!C12="Einführung in die Programmierung
",Modulplaner_TVWL!C12="Einführung in die Ökonometrie
",Modulplaner_TVWL!C12="Einführung in das Privatrecht
"),5,IF(Modulplaner_TVWL!C12="Verfassungs- und Verwaltungsrecht
",6,IF(OR(Modulplaner_TVWL!C12="Grundlagen BWL I
",Modulplaner_TVWL!C12="Mathematik I
",Modulplaner_TVWL!C12="Mathematik II
",Modulplaner_TVWL!C12="Mathematik III
",Modulplaner_TVWL!C12="Allgemeine und Anorganische Chemie
",Modulplaner_TVWL!C12="Anorganisch-Chemisches Praktikum
"),7,IF(OR(Modulplaner_TVWL!C12="Grundlagen BWL II
",Modulplaner_TVWL!C12="Maschinenkonstruktionslehre
"),8,IF(OR(Modulplaner_TVWL!C12="Einführung in die Statistik
",Modulplaner_TVWL!C12="Einführung in die Volkswirtschaftslehre
",Modulplaner_TVWL!C12="Grundlagen der Informatik
"),10,IF(Modulplaner_TVWL!C12="Experimentalphysik
",14,9)))))))</f>
        <v/>
      </c>
      <c r="G18" t="str">
        <f>IF(ISBLANK(Modulplaner_TVWL!E12),"",Modulplaner_TVWL!E12&amp;"  "&amp;MIN(Modulplaner_TVWL!F12,IF(OR(Modulplaner_TVWL!E12="Einführung in die Programmierung
",Modulplaner_TVWL!E12="Einführung in die Ökonometrie
",Modulplaner_TVWL!E12="Einführung in das Privatrecht
"),5,IF(Modulplaner_TVWL!E12="Verfassungs- und Verwaltungsrecht
",6,IF(OR(Modulplaner_TVWL!E12="Grundlagen BWL I
",Modulplaner_TVWL!E12="Mathematik I
",Modulplaner_TVWL!E12="Mathematik II
",Modulplaner_TVWL!E12="Mathematik III
",Modulplaner_TVWL!E12="Allgemeine und Anorganische Chemie
",Modulplaner_TVWL!E12="Anorganisch-Chemisches Praktikum
"),7,IF(OR(Modulplaner_TVWL!E12="Grundlagen BWL II
",Modulplaner_TVWL!E12="Maschinenkonstruktionslehre
"),8,IF(OR(Modulplaner_TVWL!E12="Einführung in die Statistik
",Modulplaner_TVWL!E12="Einführung in die Volkswirtschaftslehre
",Modulplaner_TVWL!E12="Grundlagen der Informatik
"),10,IF(Modulplaner_TVWL!E12="Experimentalphysik
",14,9)))))))&amp;"/"&amp;IF(OR(Modulplaner_TVWL!E12="Einführung in die Programmierung
",Modulplaner_TVWL!E12="Einführung in die Ökonometrie
",Modulplaner_TVWL!E12="Einführung in das Privatrecht
"),5,IF(Modulplaner_TVWL!E12="Verfassungs- und Verwaltungsrecht
",6,IF(OR(Modulplaner_TVWL!E12="Grundlagen BWL I
",Modulplaner_TVWL!E12="Mathematik I
",Modulplaner_TVWL!E12="Mathematik II
",Modulplaner_TVWL!E12="Mathematik III
",Modulplaner_TVWL!E12="Allgemeine und Anorganische Chemie
",Modulplaner_TVWL!E12="Anorganisch-Chemisches Praktikum
"),7,IF(OR(Modulplaner_TVWL!E12="Grundlagen BWL II
",Modulplaner_TVWL!E12="Maschinenkonstruktionslehre
"),8,IF(OR(Modulplaner_TVWL!E12="Einführung in die Statistik
",Modulplaner_TVWL!E12="Einführung in die Volkswirtschaftslehre
",Modulplaner_TVWL!E12="Grundlagen der Informatik
"),10,IF(Modulplaner_TVWL!E12="Experimentalphysik
",14,9)))))))</f>
        <v/>
      </c>
      <c r="H18" t="str">
        <f>IF(ISBLANK(Modulplaner_TVWL!G12),"",Modulplaner_TVWL!G12&amp;"  "&amp;MIN(Modulplaner_TVWL!H12,IF(OR(Modulplaner_TVWL!G12="Einführung in die Programmierung
",Modulplaner_TVWL!G12="Einführung in die Ökonometrie
",Modulplaner_TVWL!G12="Einführung in das Privatrecht
"),5,IF(Modulplaner_TVWL!G12="Verfassungs- und Verwaltungsrecht
",6,IF(OR(Modulplaner_TVWL!G12="Grundlagen BWL I
",Modulplaner_TVWL!G12="Mathematik I
",Modulplaner_TVWL!G12="Mathematik II
",Modulplaner_TVWL!G12="Mathematik III
",Modulplaner_TVWL!G12="Allgemeine und Anorganische Chemie
",Modulplaner_TVWL!G12="Anorganisch-Chemisches Praktikum
"),7,IF(OR(Modulplaner_TVWL!G12="Grundlagen BWL II
",Modulplaner_TVWL!G12="Maschinenkonstruktionslehre
"),8,IF(OR(Modulplaner_TVWL!G12="Einführung in die Statistik
",Modulplaner_TVWL!G12="Einführung in die Volkswirtschaftslehre
",Modulplaner_TVWL!G12="Grundlagen der Informatik
"),10,IF(Modulplaner_TVWL!G12="Experimentalphysik
",14,9)))))))&amp;"/"&amp;IF(OR(Modulplaner_TVWL!G12="Einführung in die Programmierung
",Modulplaner_TVWL!G12="Einführung in die Ökonometrie
",Modulplaner_TVWL!G12="Einführung in das Privatrecht
"),5,IF(Modulplaner_TVWL!G12="Verfassungs- und Verwaltungsrecht
",6,IF(OR(Modulplaner_TVWL!G12="Grundlagen BWL I
",Modulplaner_TVWL!G12="Mathematik I
",Modulplaner_TVWL!G12="Mathematik II
",Modulplaner_TVWL!G12="Mathematik III
",Modulplaner_TVWL!G12="Allgemeine und Anorganische Chemie
",Modulplaner_TVWL!G12="Anorganisch-Chemisches Praktikum
"),7,IF(OR(Modulplaner_TVWL!G12="Grundlagen BWL II
",Modulplaner_TVWL!G12="Maschinenkonstruktionslehre
"),8,IF(OR(Modulplaner_TVWL!G12="Einführung in die Statistik
",Modulplaner_TVWL!G12="Einführung in die Volkswirtschaftslehre
",Modulplaner_TVWL!G12="Grundlagen der Informatik
"),10,IF(Modulplaner_TVWL!G12="Experimentalphysik
",14,9)))))))</f>
        <v/>
      </c>
      <c r="I18" t="str">
        <f>IF(ISBLANK(Modulplaner_TVWL!I12),"",Modulplaner_TVWL!I12&amp;"  "&amp;MIN(Modulplaner_TVWL!J12,IF(OR(Modulplaner_TVWL!I12="Einführung in die Programmierung
",Modulplaner_TVWL!I12="Einführung in die Ökonometrie
",Modulplaner_TVWL!I12="Einführung in das Privatrecht
"),5,IF(Modulplaner_TVWL!I12="Verfassungs- und Verwaltungsrecht
",6,IF(OR(Modulplaner_TVWL!I12="Grundlagen BWL I
",Modulplaner_TVWL!I12="Mathematik I
",Modulplaner_TVWL!I12="Mathematik II
",Modulplaner_TVWL!I12="Mathematik III
",Modulplaner_TVWL!I12="Allgemeine und Anorganische Chemie
",Modulplaner_TVWL!I12="Anorganisch-Chemisches Praktikum
"),7,IF(OR(Modulplaner_TVWL!I12="Grundlagen BWL II
",Modulplaner_TVWL!I12="Maschinenkonstruktionslehre
"),8,IF(OR(Modulplaner_TVWL!I12="Einführung in die Statistik
",Modulplaner_TVWL!I12="Einführung in die Volkswirtschaftslehre
",Modulplaner_TVWL!I12="Grundlagen der Informatik
"),10,IF(Modulplaner_TVWL!I12="Experimentalphysik
",14,9)))))))&amp;"/"&amp;IF(OR(Modulplaner_TVWL!I12="Einführung in die Programmierung
",Modulplaner_TVWL!I12="Einführung in die Ökonometrie
",Modulplaner_TVWL!I12="Einführung in das Privatrecht
"),5,IF(Modulplaner_TVWL!I12="Verfassungs- und Verwaltungsrecht
",6,IF(OR(Modulplaner_TVWL!I12="Grundlagen BWL I
",Modulplaner_TVWL!I12="Mathematik I
",Modulplaner_TVWL!I12="Mathematik II
",Modulplaner_TVWL!I12="Mathematik III
",Modulplaner_TVWL!I12="Allgemeine und Anorganische Chemie
",Modulplaner_TVWL!I12="Anorganisch-Chemisches Praktikum
"),7,IF(OR(Modulplaner_TVWL!I12="Grundlagen BWL II
",Modulplaner_TVWL!I12="Maschinenkonstruktionslehre
"),8,IF(OR(Modulplaner_TVWL!I12="Einführung in die Statistik
",Modulplaner_TVWL!I12="Einführung in die Volkswirtschaftslehre
",Modulplaner_TVWL!I12="Grundlagen der Informatik
"),10,IF(Modulplaner_TVWL!I12="Experimentalphysik
",14,9)))))))</f>
        <v/>
      </c>
      <c r="J18" t="str">
        <f>IF(ISBLANK(Modulplaner_TVWL!K12),"",Modulplaner_TVWL!K12&amp;"  "&amp;MIN(Modulplaner_TVWL!L12,IF(OR(Modulplaner_TVWL!K12="Einführung in die Programmierung
",Modulplaner_TVWL!K12="Einführung in die Ökonometrie
",Modulplaner_TVWL!K12="Einführung in das Privatrecht
"),5,IF(Modulplaner_TVWL!K12="Verfassungs- und Verwaltungsrecht
",6,IF(OR(Modulplaner_TVWL!K12="Grundlagen BWL I
",Modulplaner_TVWL!K12="Mathematik I
",Modulplaner_TVWL!K12="Mathematik II
",Modulplaner_TVWL!K12="Mathematik III
",Modulplaner_TVWL!K12="Allgemeine und Anorganische Chemie
",Modulplaner_TVWL!K12="Anorganisch-Chemisches Praktikum
"),7,IF(OR(Modulplaner_TVWL!K12="Grundlagen BWL II
",Modulplaner_TVWL!K12="Maschinenkonstruktionslehre
"),8,IF(OR(Modulplaner_TVWL!K12="Einführung in die Statistik
",Modulplaner_TVWL!K12="Einführung in die Volkswirtschaftslehre
",Modulplaner_TVWL!K12="Grundlagen der Informatik
"),10,IF(Modulplaner_TVWL!K12="Experimentalphysik
",14,9)))))))&amp;"/"&amp;IF(OR(Modulplaner_TVWL!K12="Einführung in die Programmierung
",Modulplaner_TVWL!K12="Einführung in die Ökonometrie
",Modulplaner_TVWL!K12="Einführung in das Privatrecht
"),5,IF(Modulplaner_TVWL!K12="Verfassungs- und Verwaltungsrecht
",6,IF(OR(Modulplaner_TVWL!K12="Grundlagen BWL I
",Modulplaner_TVWL!K12="Mathematik I
",Modulplaner_TVWL!K12="Mathematik II
",Modulplaner_TVWL!K12="Mathematik III
",Modulplaner_TVWL!K12="Allgemeine und Anorganische Chemie
",Modulplaner_TVWL!K12="Anorganisch-Chemisches Praktikum
"),7,IF(OR(Modulplaner_TVWL!K12="Grundlagen BWL II
",Modulplaner_TVWL!K12="Maschinenkonstruktionslehre
"),8,IF(OR(Modulplaner_TVWL!K12="Einführung in die Statistik
",Modulplaner_TVWL!K12="Einführung in die Volkswirtschaftslehre
",Modulplaner_TVWL!K12="Grundlagen der Informatik
"),10,IF(Modulplaner_TVWL!K12="Experimentalphysik
",14,9)))))))</f>
        <v/>
      </c>
      <c r="K18" t="str">
        <f>IF(ISBLANK(Modulplaner_TVWL!M12),"",Modulplaner_TVWL!M12&amp;"  "&amp;MIN(Modulplaner_TVWL!N12,IF(OR(Modulplaner_TVWL!M12="Einführung in die Programmierung
",Modulplaner_TVWL!M12="Einführung in die Ökonometrie
",Modulplaner_TVWL!M12="Einführung in das Privatrecht
"),5,IF(Modulplaner_TVWL!M12="Verfassungs- und Verwaltungsrecht
",6,IF(OR(Modulplaner_TVWL!M12="Grundlagen BWL I
",Modulplaner_TVWL!M12="Mathematik I
",Modulplaner_TVWL!M12="Mathematik II
",Modulplaner_TVWL!M12="Mathematik III
",Modulplaner_TVWL!M12="Allgemeine und Anorganische Chemie
",Modulplaner_TVWL!M12="Anorganisch-Chemisches Praktikum
"),7,IF(OR(Modulplaner_TVWL!M12="Grundlagen BWL II
",Modulplaner_TVWL!M12="Maschinenkonstruktionslehre
"),8,IF(OR(Modulplaner_TVWL!M12="Einführung in die Statistik
",Modulplaner_TVWL!M12="Einführung in die Volkswirtschaftslehre
",Modulplaner_TVWL!M12="Grundlagen der Informatik
"),10,IF(Modulplaner_TVWL!M12="Experimentalphysik
",14,9)))))))&amp;"/"&amp;IF(OR(Modulplaner_TVWL!M12="Einführung in die Programmierung
",Modulplaner_TVWL!M12="Einführung in die Ökonometrie
",Modulplaner_TVWL!M12="Einführung in das Privatrecht
"),5,IF(Modulplaner_TVWL!M12="Verfassungs- und Verwaltungsrecht
",6,IF(OR(Modulplaner_TVWL!M12="Grundlagen BWL I
",Modulplaner_TVWL!M12="Mathematik I
",Modulplaner_TVWL!M12="Mathematik II
",Modulplaner_TVWL!M12="Mathematik III
",Modulplaner_TVWL!M12="Allgemeine und Anorganische Chemie
",Modulplaner_TVWL!M12="Anorganisch-Chemisches Praktikum
"),7,IF(OR(Modulplaner_TVWL!M12="Grundlagen BWL II
",Modulplaner_TVWL!M12="Maschinenkonstruktionslehre
"),8,IF(OR(Modulplaner_TVWL!M12="Einführung in die Statistik
",Modulplaner_TVWL!M12="Einführung in die Volkswirtschaftslehre
",Modulplaner_TVWL!M12="Grundlagen der Informatik
"),10,IF(Modulplaner_TVWL!M12="Experimentalphysik
",14,9)))))))</f>
        <v/>
      </c>
      <c r="L18" t="str">
        <f>IF(ISBLANK(Modulplaner_TVWL!O12),"",Modulplaner_TVWL!O12&amp;"  "&amp;MIN(Modulplaner_TVWL!P12,IF(OR(Modulplaner_TVWL!O12="Einführung in die Programmierung
",Modulplaner_TVWL!O12="Einführung in die Ökonometrie
",Modulplaner_TVWL!O12="Einführung in das Privatrecht
"),5,IF(Modulplaner_TVWL!O12="Verfassungs- und Verwaltungsrecht
",6,IF(OR(Modulplaner_TVWL!O12="Grundlagen BWL I
",Modulplaner_TVWL!O12="Mathematik I
",Modulplaner_TVWL!O12="Mathematik II
",Modulplaner_TVWL!O12="Mathematik III
",Modulplaner_TVWL!O12="Allgemeine und Anorganische Chemie
",Modulplaner_TVWL!O12="Anorganisch-Chemisches Praktikum
"),7,IF(OR(Modulplaner_TVWL!O12="Grundlagen BWL II
",Modulplaner_TVWL!O12="Maschinenkonstruktionslehre
"),8,IF(OR(Modulplaner_TVWL!O12="Einführung in die Statistik
",Modulplaner_TVWL!O12="Einführung in die Volkswirtschaftslehre
",Modulplaner_TVWL!O12="Grundlagen der Informatik
"),10,IF(Modulplaner_TVWL!O12="Experimentalphysik
",14,9)))))))&amp;"/"&amp;IF(OR(Modulplaner_TVWL!O12="Einführung in die Programmierung
",Modulplaner_TVWL!O12="Einführung in die Ökonometrie
",Modulplaner_TVWL!O12="Einführung in das Privatrecht
"),5,IF(Modulplaner_TVWL!O12="Verfassungs- und Verwaltungsrecht
",6,IF(OR(Modulplaner_TVWL!O12="Grundlagen BWL I
",Modulplaner_TVWL!O12="Mathematik I
",Modulplaner_TVWL!O12="Mathematik II
",Modulplaner_TVWL!O12="Mathematik III
",Modulplaner_TVWL!O12="Allgemeine und Anorganische Chemie
",Modulplaner_TVWL!O12="Anorganisch-Chemisches Praktikum
"),7,IF(OR(Modulplaner_TVWL!O12="Grundlagen BWL II
",Modulplaner_TVWL!O12="Maschinenkonstruktionslehre
"),8,IF(OR(Modulplaner_TVWL!O12="Einführung in die Statistik
",Modulplaner_TVWL!O12="Einführung in die Volkswirtschaftslehre
",Modulplaner_TVWL!O12="Grundlagen der Informatik
"),10,IF(Modulplaner_TVWL!O12="Experimentalphysik
",14,9)))))))</f>
        <v/>
      </c>
      <c r="M18" t="str">
        <f>IF(ISBLANK(Modulplaner_TVWL!Q12),"",Modulplaner_TVWL!Q12&amp;"  "&amp;MIN(Modulplaner_TVWL!R12,IF(OR(Modulplaner_TVWL!Q12="Einführung in die Programmierung
",Modulplaner_TVWL!Q12="Einführung in die Ökonometrie
",Modulplaner_TVWL!Q12="Einführung in das Privatrecht
"),5,IF(Modulplaner_TVWL!Q12="Verfassungs- und Verwaltungsrecht
",6,IF(OR(Modulplaner_TVWL!Q12="Grundlagen BWL I
",Modulplaner_TVWL!Q12="Mathematik I
",Modulplaner_TVWL!Q12="Mathematik II
",Modulplaner_TVWL!Q12="Mathematik III
",Modulplaner_TVWL!Q12="Allgemeine und Anorganische Chemie
",Modulplaner_TVWL!Q12="Anorganisch-Chemisches Praktikum
"),7,IF(OR(Modulplaner_TVWL!Q12="Grundlagen BWL II
",Modulplaner_TVWL!Q12="Maschinenkonstruktionslehre
"),8,IF(OR(Modulplaner_TVWL!Q12="Einführung in die Statistik
",Modulplaner_TVWL!Q12="Einführung in die Volkswirtschaftslehre
",Modulplaner_TVWL!Q12="Grundlagen der Informatik
"),10,IF(Modulplaner_TVWL!Q12="Experimentalphysik
",14,9)))))))&amp;"/"&amp;IF(OR(Modulplaner_TVWL!Q12="Einführung in die Programmierung
",Modulplaner_TVWL!Q12="Einführung in die Ökonometrie
",Modulplaner_TVWL!Q12="Einführung in das Privatrecht
"),5,IF(Modulplaner_TVWL!Q12="Verfassungs- und Verwaltungsrecht
",6,IF(OR(Modulplaner_TVWL!Q12="Grundlagen BWL I
",Modulplaner_TVWL!Q12="Mathematik I
",Modulplaner_TVWL!Q12="Mathematik II
",Modulplaner_TVWL!Q12="Mathematik III
",Modulplaner_TVWL!Q12="Allgemeine und Anorganische Chemie
",Modulplaner_TVWL!Q12="Anorganisch-Chemisches Praktikum
"),7,IF(OR(Modulplaner_TVWL!Q12="Grundlagen BWL II
",Modulplaner_TVWL!Q12="Maschinenkonstruktionslehre
"),8,IF(OR(Modulplaner_TVWL!Q12="Einführung in die Statistik
",Modulplaner_TVWL!Q12="Einführung in die Volkswirtschaftslehre
",Modulplaner_TVWL!Q12="Grundlagen der Informatik
"),10,IF(Modulplaner_TVWL!Q12="Experimentalphysik
",14,9)))))))</f>
        <v/>
      </c>
      <c r="N18" t="str">
        <f>IF(ISBLANK(Modulplaner_TVWL!S12),"",Modulplaner_TVWL!S12&amp;"  "&amp;MIN(Modulplaner_TVWL!T12,IF(OR(Modulplaner_TVWL!S12="Einführung in die Programmierung
",Modulplaner_TVWL!S12="Einführung in die Ökonometrie
",Modulplaner_TVWL!S12="Einführung in das Privatrecht
"),5,IF(Modulplaner_TVWL!S12="Verfassungs- und Verwaltungsrecht
",6,IF(OR(Modulplaner_TVWL!S12="Grundlagen BWL I
",Modulplaner_TVWL!S12="Mathematik I
",Modulplaner_TVWL!S12="Mathematik II
",Modulplaner_TVWL!S12="Mathematik III
",Modulplaner_TVWL!S12="Allgemeine und Anorganische Chemie
",Modulplaner_TVWL!S12="Anorganisch-Chemisches Praktikum
"),7,IF(OR(Modulplaner_TVWL!S12="Grundlagen BWL II
",Modulplaner_TVWL!S12="Maschinenkonstruktionslehre
"),8,IF(OR(Modulplaner_TVWL!S12="Einführung in die Statistik
",Modulplaner_TVWL!S12="Einführung in die Volkswirtschaftslehre
",Modulplaner_TVWL!S12="Grundlagen der Informatik
"),10,IF(Modulplaner_TVWL!S12="Experimentalphysik
",14,9)))))))&amp;"/"&amp;IF(OR(Modulplaner_TVWL!S12="Einführung in die Programmierung
",Modulplaner_TVWL!S12="Einführung in die Ökonometrie
",Modulplaner_TVWL!S12="Einführung in das Privatrecht
"),5,IF(Modulplaner_TVWL!S12="Verfassungs- und Verwaltungsrecht
",6,IF(OR(Modulplaner_TVWL!S12="Grundlagen BWL I
",Modulplaner_TVWL!S12="Mathematik I
",Modulplaner_TVWL!S12="Mathematik II
",Modulplaner_TVWL!S12="Mathematik III
",Modulplaner_TVWL!S12="Allgemeine und Anorganische Chemie
",Modulplaner_TVWL!S12="Anorganisch-Chemisches Praktikum
"),7,IF(OR(Modulplaner_TVWL!S12="Grundlagen BWL II
",Modulplaner_TVWL!S12="Maschinenkonstruktionslehre
"),8,IF(OR(Modulplaner_TVWL!S12="Einführung in die Statistik
",Modulplaner_TVWL!S12="Einführung in die Volkswirtschaftslehre
",Modulplaner_TVWL!S12="Grundlagen der Informatik
"),10,IF(Modulplaner_TVWL!S12="Experimentalphysik
",14,9)))))))</f>
        <v/>
      </c>
      <c r="P18" t="str">
        <f>IF(ISBLANK(Modulplaner_TVWL!M12),"",Modulplaner_TVWL!M12&amp;"  "&amp;MIN(Modulplaner_TVWL!N12,IF(OR(Modulplaner_TVWL!M12="Einführung in die Programmierung
",Modulplaner_TVWL!M12="Einführung in die Ökonometrie
",Modulplaner_TVWL!M12="Einführung in das Privatrecht
"),5,IF(Modulplaner_TVWL!M12="Verfassungs- und Verwaltungsrecht
",6,IF(OR(Modulplaner_TVWL!M12="Grundlagen BWL I
",Modulplaner_TVWL!M12="Mathematik I
",Modulplaner_TVWL!M12="Mathematik II
",Modulplaner_TVWL!M12="Mathematik III
",Modulplaner_TVWL!M12="Allgemeine und Anorganische Chemie
",Modulplaner_TVWL!M12="Anorganisch-Chemisches Praktikum
"),7,IF(OR(Modulplaner_TVWL!M12="Grundlagen BWL II
",Modulplaner_TVWL!M12="Maschinenkonstruktionslehre
"),8,IF(OR(Modulplaner_TVWL!M12="Einführung in die Statistik
",Modulplaner_TVWL!M12="Einführung in die Volkswirtschaftslehre
",Modulplaner_TVWL!M12="Grundlagen der Informatik
"),10,IF(Modulplaner_TVWL!M12="Experimentalphysik
",14,9)))))))&amp;"/"&amp;IF(OR(Modulplaner_TVWL!M12="Einführung in die Programmierung
",Modulplaner_TVWL!M12="Einführung in die Ökonometrie
",Modulplaner_TVWL!M12="Einführung in das Privatrecht
"),5,IF(Modulplaner_TVWL!M12="Verfassungs- und Verwaltungsrecht
",6,IF(OR(Modulplaner_TVWL!M12="Grundlagen BWL I
",Modulplaner_TVWL!M12="Mathematik I
",Modulplaner_TVWL!M12="Mathematik II
",Modulplaner_TVWL!M12="Mathematik III
",Modulplaner_TVWL!M12="Allgemeine und Anorganische Chemie
",Modulplaner_TVWL!M12="Anorganisch-Chemisches Praktikum
"),7,IF(OR(Modulplaner_TVWL!M12="Grundlagen BWL II
",Modulplaner_TVWL!M12="Maschinenkonstruktionslehre
"),8,IF(OR(Modulplaner_TVWL!M12="Einführung in die Statistik
",Modulplaner_TVWL!M12="Einführung in die Volkswirtschaftslehre
",Modulplaner_TVWL!M12="Grundlagen der Informatik
"),10,IF(Modulplaner_TVWL!M12="Experimentalphysik
",14,9)))))))</f>
        <v/>
      </c>
    </row>
    <row r="19" spans="1:16" ht="43.2" x14ac:dyDescent="0.3">
      <c r="A19" s="14" t="s">
        <v>53</v>
      </c>
      <c r="E19" s="24" t="s">
        <v>26</v>
      </c>
      <c r="F19" t="str">
        <f>IF(ISBLANK(Modulplaner_TVWL!C13),"",Modulplaner_TVWL!C13&amp;"  "&amp;MIN(Modulplaner_TVWL!D13,IF(OR(Modulplaner_TVWL!C13="Einführung in die Programmierung
",Modulplaner_TVWL!C13="Einführung in die Ökonometrie
",Modulplaner_TVWL!C13="Einführung in das Privatrecht
"),5,IF(Modulplaner_TVWL!C13="Verfassungs- und Verwaltungsrecht
",6,IF(OR(Modulplaner_TVWL!C13="Grundlagen BWL I
",Modulplaner_TVWL!C13="Mathematik I
",Modulplaner_TVWL!C13="Mathematik II
",Modulplaner_TVWL!C13="Mathematik III
",Modulplaner_TVWL!C13="Allgemeine und Anorganische Chemie
",Modulplaner_TVWL!C13="Anorganisch-Chemisches Praktikum
"),7,IF(OR(Modulplaner_TVWL!C13="Grundlagen BWL II
",Modulplaner_TVWL!C13="Maschinenkonstruktionslehre
"),8,IF(OR(Modulplaner_TVWL!C13="Einführung in die Statistik
",Modulplaner_TVWL!C13="Einführung in die Volkswirtschaftslehre
",Modulplaner_TVWL!C13="Grundlagen der Informatik
"),10,IF(Modulplaner_TVWL!C13="Experimentalphysik
",14,9)))))))&amp;"/"&amp;IF(OR(Modulplaner_TVWL!C13="Einführung in die Programmierung
",Modulplaner_TVWL!C13="Einführung in die Ökonometrie
",Modulplaner_TVWL!C13="Einführung in das Privatrecht
"),5,IF(Modulplaner_TVWL!C13="Verfassungs- und Verwaltungsrecht
",6,IF(OR(Modulplaner_TVWL!C13="Grundlagen BWL I
",Modulplaner_TVWL!C13="Mathematik I
",Modulplaner_TVWL!C13="Mathematik II
",Modulplaner_TVWL!C13="Mathematik III
",Modulplaner_TVWL!C13="Allgemeine und Anorganische Chemie
",Modulplaner_TVWL!C13="Anorganisch-Chemisches Praktikum
"),7,IF(OR(Modulplaner_TVWL!C13="Grundlagen BWL II
",Modulplaner_TVWL!C13="Maschinenkonstruktionslehre
"),8,IF(OR(Modulplaner_TVWL!C13="Einführung in die Statistik
",Modulplaner_TVWL!C13="Einführung in die Volkswirtschaftslehre
",Modulplaner_TVWL!C13="Grundlagen der Informatik
"),10,IF(Modulplaner_TVWL!C13="Experimentalphysik
",14,9)))))))</f>
        <v/>
      </c>
      <c r="G19" t="str">
        <f>IF(ISBLANK(Modulplaner_TVWL!E13),"",Modulplaner_TVWL!E13&amp;"  "&amp;MIN(Modulplaner_TVWL!F13,IF(OR(Modulplaner_TVWL!E13="Einführung in die Programmierung
",Modulplaner_TVWL!E13="Einführung in die Ökonometrie
",Modulplaner_TVWL!E13="Einführung in das Privatrecht
"),5,IF(Modulplaner_TVWL!E13="Verfassungs- und Verwaltungsrecht
",6,IF(OR(Modulplaner_TVWL!E13="Grundlagen BWL I
",Modulplaner_TVWL!E13="Mathematik I
",Modulplaner_TVWL!E13="Mathematik II
",Modulplaner_TVWL!E13="Mathematik III
",Modulplaner_TVWL!E13="Allgemeine und Anorganische Chemie
",Modulplaner_TVWL!E13="Anorganisch-Chemisches Praktikum
"),7,IF(OR(Modulplaner_TVWL!E13="Grundlagen BWL II
",Modulplaner_TVWL!E13="Maschinenkonstruktionslehre
"),8,IF(OR(Modulplaner_TVWL!E13="Einführung in die Statistik
",Modulplaner_TVWL!E13="Einführung in die Volkswirtschaftslehre
",Modulplaner_TVWL!E13="Grundlagen der Informatik
"),10,IF(Modulplaner_TVWL!E13="Experimentalphysik
",14,9)))))))&amp;"/"&amp;IF(OR(Modulplaner_TVWL!E13="Einführung in die Programmierung
",Modulplaner_TVWL!E13="Einführung in die Ökonometrie
",Modulplaner_TVWL!E13="Einführung in das Privatrecht
"),5,IF(Modulplaner_TVWL!E13="Verfassungs- und Verwaltungsrecht
",6,IF(OR(Modulplaner_TVWL!E13="Grundlagen BWL I
",Modulplaner_TVWL!E13="Mathematik I
",Modulplaner_TVWL!E13="Mathematik II
",Modulplaner_TVWL!E13="Mathematik III
",Modulplaner_TVWL!E13="Allgemeine und Anorganische Chemie
",Modulplaner_TVWL!E13="Anorganisch-Chemisches Praktikum
"),7,IF(OR(Modulplaner_TVWL!E13="Grundlagen BWL II
",Modulplaner_TVWL!E13="Maschinenkonstruktionslehre
"),8,IF(OR(Modulplaner_TVWL!E13="Einführung in die Statistik
",Modulplaner_TVWL!E13="Einführung in die Volkswirtschaftslehre
",Modulplaner_TVWL!E13="Grundlagen der Informatik
"),10,IF(Modulplaner_TVWL!E13="Experimentalphysik
",14,9)))))))</f>
        <v/>
      </c>
      <c r="H19" t="str">
        <f>IF(ISBLANK(Modulplaner_TVWL!G13),"",Modulplaner_TVWL!G13&amp;"  "&amp;MIN(Modulplaner_TVWL!H13,IF(OR(Modulplaner_TVWL!G13="Einführung in die Programmierung
",Modulplaner_TVWL!G13="Einführung in die Ökonometrie
",Modulplaner_TVWL!G13="Einführung in das Privatrecht
"),5,IF(Modulplaner_TVWL!G13="Verfassungs- und Verwaltungsrecht
",6,IF(OR(Modulplaner_TVWL!G13="Grundlagen BWL I
",Modulplaner_TVWL!G13="Mathematik I
",Modulplaner_TVWL!G13="Mathematik II
",Modulplaner_TVWL!G13="Mathematik III
",Modulplaner_TVWL!G13="Allgemeine und Anorganische Chemie
",Modulplaner_TVWL!G13="Anorganisch-Chemisches Praktikum
"),7,IF(OR(Modulplaner_TVWL!G13="Grundlagen BWL II
",Modulplaner_TVWL!G13="Maschinenkonstruktionslehre
"),8,IF(OR(Modulplaner_TVWL!G13="Einführung in die Statistik
",Modulplaner_TVWL!G13="Einführung in die Volkswirtschaftslehre
",Modulplaner_TVWL!G13="Grundlagen der Informatik
"),10,IF(Modulplaner_TVWL!G13="Experimentalphysik
",14,9)))))))&amp;"/"&amp;IF(OR(Modulplaner_TVWL!G13="Einführung in die Programmierung
",Modulplaner_TVWL!G13="Einführung in die Ökonometrie
",Modulplaner_TVWL!G13="Einführung in das Privatrecht
"),5,IF(Modulplaner_TVWL!G13="Verfassungs- und Verwaltungsrecht
",6,IF(OR(Modulplaner_TVWL!G13="Grundlagen BWL I
",Modulplaner_TVWL!G13="Mathematik I
",Modulplaner_TVWL!G13="Mathematik II
",Modulplaner_TVWL!G13="Mathematik III
",Modulplaner_TVWL!G13="Allgemeine und Anorganische Chemie
",Modulplaner_TVWL!G13="Anorganisch-Chemisches Praktikum
"),7,IF(OR(Modulplaner_TVWL!G13="Grundlagen BWL II
",Modulplaner_TVWL!G13="Maschinenkonstruktionslehre
"),8,IF(OR(Modulplaner_TVWL!G13="Einführung in die Statistik
",Modulplaner_TVWL!G13="Einführung in die Volkswirtschaftslehre
",Modulplaner_TVWL!G13="Grundlagen der Informatik
"),10,IF(Modulplaner_TVWL!G13="Experimentalphysik
",14,9)))))))</f>
        <v/>
      </c>
      <c r="I19" t="str">
        <f>IF(ISBLANK(Modulplaner_TVWL!I13),"",Modulplaner_TVWL!I13&amp;"  "&amp;MIN(Modulplaner_TVWL!J13,IF(OR(Modulplaner_TVWL!I13="Einführung in die Programmierung
",Modulplaner_TVWL!I13="Einführung in die Ökonometrie
",Modulplaner_TVWL!I13="Einführung in das Privatrecht
"),5,IF(Modulplaner_TVWL!I13="Verfassungs- und Verwaltungsrecht
",6,IF(OR(Modulplaner_TVWL!I13="Grundlagen BWL I
",Modulplaner_TVWL!I13="Mathematik I
",Modulplaner_TVWL!I13="Mathematik II
",Modulplaner_TVWL!I13="Mathematik III
",Modulplaner_TVWL!I13="Allgemeine und Anorganische Chemie
",Modulplaner_TVWL!I13="Anorganisch-Chemisches Praktikum
"),7,IF(OR(Modulplaner_TVWL!I13="Grundlagen BWL II
",Modulplaner_TVWL!I13="Maschinenkonstruktionslehre
"),8,IF(OR(Modulplaner_TVWL!I13="Einführung in die Statistik
",Modulplaner_TVWL!I13="Einführung in die Volkswirtschaftslehre
",Modulplaner_TVWL!I13="Grundlagen der Informatik
"),10,IF(Modulplaner_TVWL!I13="Experimentalphysik
",14,9)))))))&amp;"/"&amp;IF(OR(Modulplaner_TVWL!I13="Einführung in die Programmierung
",Modulplaner_TVWL!I13="Einführung in die Ökonometrie
",Modulplaner_TVWL!I13="Einführung in das Privatrecht
"),5,IF(Modulplaner_TVWL!I13="Verfassungs- und Verwaltungsrecht
",6,IF(OR(Modulplaner_TVWL!I13="Grundlagen BWL I
",Modulplaner_TVWL!I13="Mathematik I
",Modulplaner_TVWL!I13="Mathematik II
",Modulplaner_TVWL!I13="Mathematik III
",Modulplaner_TVWL!I13="Allgemeine und Anorganische Chemie
",Modulplaner_TVWL!I13="Anorganisch-Chemisches Praktikum
"),7,IF(OR(Modulplaner_TVWL!I13="Grundlagen BWL II
",Modulplaner_TVWL!I13="Maschinenkonstruktionslehre
"),8,IF(OR(Modulplaner_TVWL!I13="Einführung in die Statistik
",Modulplaner_TVWL!I13="Einführung in die Volkswirtschaftslehre
",Modulplaner_TVWL!I13="Grundlagen der Informatik
"),10,IF(Modulplaner_TVWL!I13="Experimentalphysik
",14,9)))))))</f>
        <v/>
      </c>
      <c r="J19" t="str">
        <f>IF(ISBLANK(Modulplaner_TVWL!K13),"",Modulplaner_TVWL!K13&amp;"  "&amp;MIN(Modulplaner_TVWL!L13,IF(OR(Modulplaner_TVWL!K13="Einführung in die Programmierung
",Modulplaner_TVWL!K13="Einführung in die Ökonometrie
",Modulplaner_TVWL!K13="Einführung in das Privatrecht
"),5,IF(Modulplaner_TVWL!K13="Verfassungs- und Verwaltungsrecht
",6,IF(OR(Modulplaner_TVWL!K13="Grundlagen BWL I
",Modulplaner_TVWL!K13="Mathematik I
",Modulplaner_TVWL!K13="Mathematik II
",Modulplaner_TVWL!K13="Mathematik III
",Modulplaner_TVWL!K13="Allgemeine und Anorganische Chemie
",Modulplaner_TVWL!K13="Anorganisch-Chemisches Praktikum
"),7,IF(OR(Modulplaner_TVWL!K13="Grundlagen BWL II
",Modulplaner_TVWL!K13="Maschinenkonstruktionslehre
"),8,IF(OR(Modulplaner_TVWL!K13="Einführung in die Statistik
",Modulplaner_TVWL!K13="Einführung in die Volkswirtschaftslehre
",Modulplaner_TVWL!K13="Grundlagen der Informatik
"),10,IF(Modulplaner_TVWL!K13="Experimentalphysik
",14,9)))))))&amp;"/"&amp;IF(OR(Modulplaner_TVWL!K13="Einführung in die Programmierung
",Modulplaner_TVWL!K13="Einführung in die Ökonometrie
",Modulplaner_TVWL!K13="Einführung in das Privatrecht
"),5,IF(Modulplaner_TVWL!K13="Verfassungs- und Verwaltungsrecht
",6,IF(OR(Modulplaner_TVWL!K13="Grundlagen BWL I
",Modulplaner_TVWL!K13="Mathematik I
",Modulplaner_TVWL!K13="Mathematik II
",Modulplaner_TVWL!K13="Mathematik III
",Modulplaner_TVWL!K13="Allgemeine und Anorganische Chemie
",Modulplaner_TVWL!K13="Anorganisch-Chemisches Praktikum
"),7,IF(OR(Modulplaner_TVWL!K13="Grundlagen BWL II
",Modulplaner_TVWL!K13="Maschinenkonstruktionslehre
"),8,IF(OR(Modulplaner_TVWL!K13="Einführung in die Statistik
",Modulplaner_TVWL!K13="Einführung in die Volkswirtschaftslehre
",Modulplaner_TVWL!K13="Grundlagen der Informatik
"),10,IF(Modulplaner_TVWL!K13="Experimentalphysik
",14,9)))))))</f>
        <v/>
      </c>
      <c r="K19" t="str">
        <f>IF(ISBLANK(Modulplaner_TVWL!M13),"",Modulplaner_TVWL!M13&amp;"  "&amp;MIN(Modulplaner_TVWL!N13,IF(OR(Modulplaner_TVWL!M13="Einführung in die Programmierung
",Modulplaner_TVWL!M13="Einführung in die Ökonometrie
",Modulplaner_TVWL!M13="Einführung in das Privatrecht
"),5,IF(Modulplaner_TVWL!M13="Verfassungs- und Verwaltungsrecht
",6,IF(OR(Modulplaner_TVWL!M13="Grundlagen BWL I
",Modulplaner_TVWL!M13="Mathematik I
",Modulplaner_TVWL!M13="Mathematik II
",Modulplaner_TVWL!M13="Mathematik III
",Modulplaner_TVWL!M13="Allgemeine und Anorganische Chemie
",Modulplaner_TVWL!M13="Anorganisch-Chemisches Praktikum
"),7,IF(OR(Modulplaner_TVWL!M13="Grundlagen BWL II
",Modulplaner_TVWL!M13="Maschinenkonstruktionslehre
"),8,IF(OR(Modulplaner_TVWL!M13="Einführung in die Statistik
",Modulplaner_TVWL!M13="Einführung in die Volkswirtschaftslehre
",Modulplaner_TVWL!M13="Grundlagen der Informatik
"),10,IF(Modulplaner_TVWL!M13="Experimentalphysik
",14,9)))))))&amp;"/"&amp;IF(OR(Modulplaner_TVWL!M13="Einführung in die Programmierung
",Modulplaner_TVWL!M13="Einführung in die Ökonometrie
",Modulplaner_TVWL!M13="Einführung in das Privatrecht
"),5,IF(Modulplaner_TVWL!M13="Verfassungs- und Verwaltungsrecht
",6,IF(OR(Modulplaner_TVWL!M13="Grundlagen BWL I
",Modulplaner_TVWL!M13="Mathematik I
",Modulplaner_TVWL!M13="Mathematik II
",Modulplaner_TVWL!M13="Mathematik III
",Modulplaner_TVWL!M13="Allgemeine und Anorganische Chemie
",Modulplaner_TVWL!M13="Anorganisch-Chemisches Praktikum
"),7,IF(OR(Modulplaner_TVWL!M13="Grundlagen BWL II
",Modulplaner_TVWL!M13="Maschinenkonstruktionslehre
"),8,IF(OR(Modulplaner_TVWL!M13="Einführung in die Statistik
",Modulplaner_TVWL!M13="Einführung in die Volkswirtschaftslehre
",Modulplaner_TVWL!M13="Grundlagen der Informatik
"),10,IF(Modulplaner_TVWL!M13="Experimentalphysik
",14,9)))))))</f>
        <v/>
      </c>
      <c r="L19" t="str">
        <f>IF(ISBLANK(Modulplaner_TVWL!O13),"",Modulplaner_TVWL!O13&amp;"  "&amp;MIN(Modulplaner_TVWL!P13,IF(OR(Modulplaner_TVWL!O13="Einführung in die Programmierung
",Modulplaner_TVWL!O13="Einführung in die Ökonometrie
",Modulplaner_TVWL!O13="Einführung in das Privatrecht
"),5,IF(Modulplaner_TVWL!O13="Verfassungs- und Verwaltungsrecht
",6,IF(OR(Modulplaner_TVWL!O13="Grundlagen BWL I
",Modulplaner_TVWL!O13="Mathematik I
",Modulplaner_TVWL!O13="Mathematik II
",Modulplaner_TVWL!O13="Mathematik III
",Modulplaner_TVWL!O13="Allgemeine und Anorganische Chemie
",Modulplaner_TVWL!O13="Anorganisch-Chemisches Praktikum
"),7,IF(OR(Modulplaner_TVWL!O13="Grundlagen BWL II
",Modulplaner_TVWL!O13="Maschinenkonstruktionslehre
"),8,IF(OR(Modulplaner_TVWL!O13="Einführung in die Statistik
",Modulplaner_TVWL!O13="Einführung in die Volkswirtschaftslehre
",Modulplaner_TVWL!O13="Grundlagen der Informatik
"),10,IF(Modulplaner_TVWL!O13="Experimentalphysik
",14,9)))))))&amp;"/"&amp;IF(OR(Modulplaner_TVWL!O13="Einführung in die Programmierung
",Modulplaner_TVWL!O13="Einführung in die Ökonometrie
",Modulplaner_TVWL!O13="Einführung in das Privatrecht
"),5,IF(Modulplaner_TVWL!O13="Verfassungs- und Verwaltungsrecht
",6,IF(OR(Modulplaner_TVWL!O13="Grundlagen BWL I
",Modulplaner_TVWL!O13="Mathematik I
",Modulplaner_TVWL!O13="Mathematik II
",Modulplaner_TVWL!O13="Mathematik III
",Modulplaner_TVWL!O13="Allgemeine und Anorganische Chemie
",Modulplaner_TVWL!O13="Anorganisch-Chemisches Praktikum
"),7,IF(OR(Modulplaner_TVWL!O13="Grundlagen BWL II
",Modulplaner_TVWL!O13="Maschinenkonstruktionslehre
"),8,IF(OR(Modulplaner_TVWL!O13="Einführung in die Statistik
",Modulplaner_TVWL!O13="Einführung in die Volkswirtschaftslehre
",Modulplaner_TVWL!O13="Grundlagen der Informatik
"),10,IF(Modulplaner_TVWL!O13="Experimentalphysik
",14,9)))))))</f>
        <v/>
      </c>
      <c r="M19" t="str">
        <f>IF(ISBLANK(Modulplaner_TVWL!Q13),"",Modulplaner_TVWL!Q13&amp;"  "&amp;MIN(Modulplaner_TVWL!R13,IF(OR(Modulplaner_TVWL!Q13="Einführung in die Programmierung
",Modulplaner_TVWL!Q13="Einführung in die Ökonometrie
",Modulplaner_TVWL!Q13="Einführung in das Privatrecht
"),5,IF(Modulplaner_TVWL!Q13="Verfassungs- und Verwaltungsrecht
",6,IF(OR(Modulplaner_TVWL!Q13="Grundlagen BWL I
",Modulplaner_TVWL!Q13="Mathematik I
",Modulplaner_TVWL!Q13="Mathematik II
",Modulplaner_TVWL!Q13="Mathematik III
",Modulplaner_TVWL!Q13="Allgemeine und Anorganische Chemie
",Modulplaner_TVWL!Q13="Anorganisch-Chemisches Praktikum
"),7,IF(OR(Modulplaner_TVWL!Q13="Grundlagen BWL II
",Modulplaner_TVWL!Q13="Maschinenkonstruktionslehre
"),8,IF(OR(Modulplaner_TVWL!Q13="Einführung in die Statistik
",Modulplaner_TVWL!Q13="Einführung in die Volkswirtschaftslehre
",Modulplaner_TVWL!Q13="Grundlagen der Informatik
"),10,IF(Modulplaner_TVWL!Q13="Experimentalphysik
",14,9)))))))&amp;"/"&amp;IF(OR(Modulplaner_TVWL!Q13="Einführung in die Programmierung
",Modulplaner_TVWL!Q13="Einführung in die Ökonometrie
",Modulplaner_TVWL!Q13="Einführung in das Privatrecht
"),5,IF(Modulplaner_TVWL!Q13="Verfassungs- und Verwaltungsrecht
",6,IF(OR(Modulplaner_TVWL!Q13="Grundlagen BWL I
",Modulplaner_TVWL!Q13="Mathematik I
",Modulplaner_TVWL!Q13="Mathematik II
",Modulplaner_TVWL!Q13="Mathematik III
",Modulplaner_TVWL!Q13="Allgemeine und Anorganische Chemie
",Modulplaner_TVWL!Q13="Anorganisch-Chemisches Praktikum
"),7,IF(OR(Modulplaner_TVWL!Q13="Grundlagen BWL II
",Modulplaner_TVWL!Q13="Maschinenkonstruktionslehre
"),8,IF(OR(Modulplaner_TVWL!Q13="Einführung in die Statistik
",Modulplaner_TVWL!Q13="Einführung in die Volkswirtschaftslehre
",Modulplaner_TVWL!Q13="Grundlagen der Informatik
"),10,IF(Modulplaner_TVWL!Q13="Experimentalphysik
",14,9)))))))</f>
        <v/>
      </c>
      <c r="N19" t="str">
        <f>IF(ISBLANK(Modulplaner_TVWL!S13),"",Modulplaner_TVWL!S13&amp;"  "&amp;MIN(Modulplaner_TVWL!T13,IF(OR(Modulplaner_TVWL!S13="Einführung in die Programmierung
",Modulplaner_TVWL!S13="Einführung in die Ökonometrie
",Modulplaner_TVWL!S13="Einführung in das Privatrecht
"),5,IF(Modulplaner_TVWL!S13="Verfassungs- und Verwaltungsrecht
",6,IF(OR(Modulplaner_TVWL!S13="Grundlagen BWL I
",Modulplaner_TVWL!S13="Mathematik I
",Modulplaner_TVWL!S13="Mathematik II
",Modulplaner_TVWL!S13="Mathematik III
",Modulplaner_TVWL!S13="Allgemeine und Anorganische Chemie
",Modulplaner_TVWL!S13="Anorganisch-Chemisches Praktikum
"),7,IF(OR(Modulplaner_TVWL!S13="Grundlagen BWL II
",Modulplaner_TVWL!S13="Maschinenkonstruktionslehre
"),8,IF(OR(Modulplaner_TVWL!S13="Einführung in die Statistik
",Modulplaner_TVWL!S13="Einführung in die Volkswirtschaftslehre
",Modulplaner_TVWL!S13="Grundlagen der Informatik
"),10,IF(Modulplaner_TVWL!S13="Experimentalphysik
",14,9)))))))&amp;"/"&amp;IF(OR(Modulplaner_TVWL!S13="Einführung in die Programmierung
",Modulplaner_TVWL!S13="Einführung in die Ökonometrie
",Modulplaner_TVWL!S13="Einführung in das Privatrecht
"),5,IF(Modulplaner_TVWL!S13="Verfassungs- und Verwaltungsrecht
",6,IF(OR(Modulplaner_TVWL!S13="Grundlagen BWL I
",Modulplaner_TVWL!S13="Mathematik I
",Modulplaner_TVWL!S13="Mathematik II
",Modulplaner_TVWL!S13="Mathematik III
",Modulplaner_TVWL!S13="Allgemeine und Anorganische Chemie
",Modulplaner_TVWL!S13="Anorganisch-Chemisches Praktikum
"),7,IF(OR(Modulplaner_TVWL!S13="Grundlagen BWL II
",Modulplaner_TVWL!S13="Maschinenkonstruktionslehre
"),8,IF(OR(Modulplaner_TVWL!S13="Einführung in die Statistik
",Modulplaner_TVWL!S13="Einführung in die Volkswirtschaftslehre
",Modulplaner_TVWL!S13="Grundlagen der Informatik
"),10,IF(Modulplaner_TVWL!S13="Experimentalphysik
",14,9)))))))</f>
        <v/>
      </c>
      <c r="P19" t="str">
        <f>IF(ISBLANK(Modulplaner_TVWL!M13),"",Modulplaner_TVWL!M13&amp;"  "&amp;MIN(Modulplaner_TVWL!N13,IF(OR(Modulplaner_TVWL!M13="Einführung in die Programmierung
",Modulplaner_TVWL!M13="Einführung in die Ökonometrie
",Modulplaner_TVWL!M13="Einführung in das Privatrecht
"),5,IF(Modulplaner_TVWL!M13="Verfassungs- und Verwaltungsrecht
",6,IF(OR(Modulplaner_TVWL!M13="Grundlagen BWL I
",Modulplaner_TVWL!M13="Mathematik I
",Modulplaner_TVWL!M13="Mathematik II
",Modulplaner_TVWL!M13="Mathematik III
",Modulplaner_TVWL!M13="Allgemeine und Anorganische Chemie
",Modulplaner_TVWL!M13="Anorganisch-Chemisches Praktikum
"),7,IF(OR(Modulplaner_TVWL!M13="Grundlagen BWL II
",Modulplaner_TVWL!M13="Maschinenkonstruktionslehre
"),8,IF(OR(Modulplaner_TVWL!M13="Einführung in die Statistik
",Modulplaner_TVWL!M13="Einführung in die Volkswirtschaftslehre
",Modulplaner_TVWL!M13="Grundlagen der Informatik
"),10,IF(Modulplaner_TVWL!M13="Experimentalphysik
",14,9)))))))&amp;"/"&amp;IF(OR(Modulplaner_TVWL!M13="Einführung in die Programmierung
",Modulplaner_TVWL!M13="Einführung in die Ökonometrie
",Modulplaner_TVWL!M13="Einführung in das Privatrecht
"),5,IF(Modulplaner_TVWL!M13="Verfassungs- und Verwaltungsrecht
",6,IF(OR(Modulplaner_TVWL!M13="Grundlagen BWL I
",Modulplaner_TVWL!M13="Mathematik I
",Modulplaner_TVWL!M13="Mathematik II
",Modulplaner_TVWL!M13="Mathematik III
",Modulplaner_TVWL!M13="Allgemeine und Anorganische Chemie
",Modulplaner_TVWL!M13="Anorganisch-Chemisches Praktikum
"),7,IF(OR(Modulplaner_TVWL!M13="Grundlagen BWL II
",Modulplaner_TVWL!M13="Maschinenkonstruktionslehre
"),8,IF(OR(Modulplaner_TVWL!M13="Einführung in die Statistik
",Modulplaner_TVWL!M13="Einführung in die Volkswirtschaftslehre
",Modulplaner_TVWL!M13="Grundlagen der Informatik
"),10,IF(Modulplaner_TVWL!M13="Experimentalphysik
",14,9)))))))</f>
        <v/>
      </c>
    </row>
    <row r="20" spans="1:16" ht="28.8" x14ac:dyDescent="0.3">
      <c r="A20" s="15" t="s">
        <v>54</v>
      </c>
      <c r="E20" s="24" t="s">
        <v>27</v>
      </c>
      <c r="F20" t="str">
        <f>IF(ISBLANK(Modulplaner_TVWL!C14),"",Modulplaner_TVWL!C14&amp;"  "&amp;MIN(Modulplaner_TVWL!D14,IF(OR(Modulplaner_TVWL!C14="Einführung in die Programmierung
",Modulplaner_TVWL!C14="Einführung in die Ökonometrie
",Modulplaner_TVWL!C14="Einführung in das Privatrecht
"),5,IF(Modulplaner_TVWL!C14="Verfassungs- und Verwaltungsrecht
",6,IF(OR(Modulplaner_TVWL!C14="Grundlagen BWL I
",Modulplaner_TVWL!C14="Mathematik I
",Modulplaner_TVWL!C14="Mathematik II
",Modulplaner_TVWL!C14="Mathematik III
",Modulplaner_TVWL!C14="Allgemeine und Anorganische Chemie
",Modulplaner_TVWL!C14="Anorganisch-Chemisches Praktikum
"),7,IF(OR(Modulplaner_TVWL!C14="Grundlagen BWL II
",Modulplaner_TVWL!C14="Maschinenkonstruktionslehre
"),8,IF(OR(Modulplaner_TVWL!C14="Einführung in die Statistik
",Modulplaner_TVWL!C14="Einführung in die Volkswirtschaftslehre
",Modulplaner_TVWL!C14="Grundlagen der Informatik
"),10,IF(Modulplaner_TVWL!C14="Experimentalphysik
",14,9)))))))&amp;"/"&amp;IF(OR(Modulplaner_TVWL!C14="Einführung in die Programmierung
",Modulplaner_TVWL!C14="Einführung in die Ökonometrie
",Modulplaner_TVWL!C14="Einführung in das Privatrecht
"),5,IF(Modulplaner_TVWL!C14="Verfassungs- und Verwaltungsrecht
",6,IF(OR(Modulplaner_TVWL!C14="Grundlagen BWL I
",Modulplaner_TVWL!C14="Mathematik I
",Modulplaner_TVWL!C14="Mathematik II
",Modulplaner_TVWL!C14="Mathematik III
",Modulplaner_TVWL!C14="Allgemeine und Anorganische Chemie
",Modulplaner_TVWL!C14="Anorganisch-Chemisches Praktikum
"),7,IF(OR(Modulplaner_TVWL!C14="Grundlagen BWL II
",Modulplaner_TVWL!C14="Maschinenkonstruktionslehre
"),8,IF(OR(Modulplaner_TVWL!C14="Einführung in die Statistik
",Modulplaner_TVWL!C14="Einführung in die Volkswirtschaftslehre
",Modulplaner_TVWL!C14="Grundlagen der Informatik
"),10,IF(Modulplaner_TVWL!C14="Experimentalphysik
",14,9)))))))</f>
        <v/>
      </c>
      <c r="G20" t="str">
        <f>IF(ISBLANK(Modulplaner_TVWL!E14),"",Modulplaner_TVWL!E14&amp;"  "&amp;MIN(Modulplaner_TVWL!F14,IF(OR(Modulplaner_TVWL!E14="Einführung in die Programmierung
",Modulplaner_TVWL!E14="Einführung in die Ökonometrie
",Modulplaner_TVWL!E14="Einführung in das Privatrecht
"),5,IF(Modulplaner_TVWL!E14="Verfassungs- und Verwaltungsrecht
",6,IF(OR(Modulplaner_TVWL!E14="Grundlagen BWL I
",Modulplaner_TVWL!E14="Mathematik I
",Modulplaner_TVWL!E14="Mathematik II
",Modulplaner_TVWL!E14="Mathematik III
",Modulplaner_TVWL!E14="Allgemeine und Anorganische Chemie
",Modulplaner_TVWL!E14="Anorganisch-Chemisches Praktikum
"),7,IF(OR(Modulplaner_TVWL!E14="Grundlagen BWL II
",Modulplaner_TVWL!E14="Maschinenkonstruktionslehre
"),8,IF(OR(Modulplaner_TVWL!E14="Einführung in die Statistik
",Modulplaner_TVWL!E14="Einführung in die Volkswirtschaftslehre
",Modulplaner_TVWL!E14="Grundlagen der Informatik
"),10,IF(Modulplaner_TVWL!E14="Experimentalphysik
",14,9)))))))&amp;"/"&amp;IF(OR(Modulplaner_TVWL!E14="Einführung in die Programmierung
",Modulplaner_TVWL!E14="Einführung in die Ökonometrie
",Modulplaner_TVWL!E14="Einführung in das Privatrecht
"),5,IF(Modulplaner_TVWL!E14="Verfassungs- und Verwaltungsrecht
",6,IF(OR(Modulplaner_TVWL!E14="Grundlagen BWL I
",Modulplaner_TVWL!E14="Mathematik I
",Modulplaner_TVWL!E14="Mathematik II
",Modulplaner_TVWL!E14="Mathematik III
",Modulplaner_TVWL!E14="Allgemeine und Anorganische Chemie
",Modulplaner_TVWL!E14="Anorganisch-Chemisches Praktikum
"),7,IF(OR(Modulplaner_TVWL!E14="Grundlagen BWL II
",Modulplaner_TVWL!E14="Maschinenkonstruktionslehre
"),8,IF(OR(Modulplaner_TVWL!E14="Einführung in die Statistik
",Modulplaner_TVWL!E14="Einführung in die Volkswirtschaftslehre
",Modulplaner_TVWL!E14="Grundlagen der Informatik
"),10,IF(Modulplaner_TVWL!E14="Experimentalphysik
",14,9)))))))</f>
        <v/>
      </c>
      <c r="H20" t="str">
        <f>IF(ISBLANK(Modulplaner_TVWL!G14),"",Modulplaner_TVWL!G14&amp;"  "&amp;MIN(Modulplaner_TVWL!H14,IF(OR(Modulplaner_TVWL!G14="Einführung in die Programmierung
",Modulplaner_TVWL!G14="Einführung in die Ökonometrie
",Modulplaner_TVWL!G14="Einführung in das Privatrecht
"),5,IF(Modulplaner_TVWL!G14="Verfassungs- und Verwaltungsrecht
",6,IF(OR(Modulplaner_TVWL!G14="Grundlagen BWL I
",Modulplaner_TVWL!G14="Mathematik I
",Modulplaner_TVWL!G14="Mathematik II
",Modulplaner_TVWL!G14="Mathematik III
",Modulplaner_TVWL!G14="Allgemeine und Anorganische Chemie
",Modulplaner_TVWL!G14="Anorganisch-Chemisches Praktikum
"),7,IF(OR(Modulplaner_TVWL!G14="Grundlagen BWL II
",Modulplaner_TVWL!G14="Maschinenkonstruktionslehre
"),8,IF(OR(Modulplaner_TVWL!G14="Einführung in die Statistik
",Modulplaner_TVWL!G14="Einführung in die Volkswirtschaftslehre
",Modulplaner_TVWL!G14="Grundlagen der Informatik
"),10,IF(Modulplaner_TVWL!G14="Experimentalphysik
",14,9)))))))&amp;"/"&amp;IF(OR(Modulplaner_TVWL!G14="Einführung in die Programmierung
",Modulplaner_TVWL!G14="Einführung in die Ökonometrie
",Modulplaner_TVWL!G14="Einführung in das Privatrecht
"),5,IF(Modulplaner_TVWL!G14="Verfassungs- und Verwaltungsrecht
",6,IF(OR(Modulplaner_TVWL!G14="Grundlagen BWL I
",Modulplaner_TVWL!G14="Mathematik I
",Modulplaner_TVWL!G14="Mathematik II
",Modulplaner_TVWL!G14="Mathematik III
",Modulplaner_TVWL!G14="Allgemeine und Anorganische Chemie
",Modulplaner_TVWL!G14="Anorganisch-Chemisches Praktikum
"),7,IF(OR(Modulplaner_TVWL!G14="Grundlagen BWL II
",Modulplaner_TVWL!G14="Maschinenkonstruktionslehre
"),8,IF(OR(Modulplaner_TVWL!G14="Einführung in die Statistik
",Modulplaner_TVWL!G14="Einführung in die Volkswirtschaftslehre
",Modulplaner_TVWL!G14="Grundlagen der Informatik
"),10,IF(Modulplaner_TVWL!G14="Experimentalphysik
",14,9)))))))</f>
        <v/>
      </c>
      <c r="I20" t="str">
        <f>IF(ISBLANK(Modulplaner_TVWL!I14),"",Modulplaner_TVWL!I14&amp;"  "&amp;MIN(Modulplaner_TVWL!J14,IF(OR(Modulplaner_TVWL!I14="Einführung in die Programmierung
",Modulplaner_TVWL!I14="Einführung in die Ökonometrie
",Modulplaner_TVWL!I14="Einführung in das Privatrecht
"),5,IF(Modulplaner_TVWL!I14="Verfassungs- und Verwaltungsrecht
",6,IF(OR(Modulplaner_TVWL!I14="Grundlagen BWL I
",Modulplaner_TVWL!I14="Mathematik I
",Modulplaner_TVWL!I14="Mathematik II
",Modulplaner_TVWL!I14="Mathematik III
",Modulplaner_TVWL!I14="Allgemeine und Anorganische Chemie
",Modulplaner_TVWL!I14="Anorganisch-Chemisches Praktikum
"),7,IF(OR(Modulplaner_TVWL!I14="Grundlagen BWL II
",Modulplaner_TVWL!I14="Maschinenkonstruktionslehre
"),8,IF(OR(Modulplaner_TVWL!I14="Einführung in die Statistik
",Modulplaner_TVWL!I14="Einführung in die Volkswirtschaftslehre
",Modulplaner_TVWL!I14="Grundlagen der Informatik
"),10,IF(Modulplaner_TVWL!I14="Experimentalphysik
",14,9)))))))&amp;"/"&amp;IF(OR(Modulplaner_TVWL!I14="Einführung in die Programmierung
",Modulplaner_TVWL!I14="Einführung in die Ökonometrie
",Modulplaner_TVWL!I14="Einführung in das Privatrecht
"),5,IF(Modulplaner_TVWL!I14="Verfassungs- und Verwaltungsrecht
",6,IF(OR(Modulplaner_TVWL!I14="Grundlagen BWL I
",Modulplaner_TVWL!I14="Mathematik I
",Modulplaner_TVWL!I14="Mathematik II
",Modulplaner_TVWL!I14="Mathematik III
",Modulplaner_TVWL!I14="Allgemeine und Anorganische Chemie
",Modulplaner_TVWL!I14="Anorganisch-Chemisches Praktikum
"),7,IF(OR(Modulplaner_TVWL!I14="Grundlagen BWL II
",Modulplaner_TVWL!I14="Maschinenkonstruktionslehre
"),8,IF(OR(Modulplaner_TVWL!I14="Einführung in die Statistik
",Modulplaner_TVWL!I14="Einführung in die Volkswirtschaftslehre
",Modulplaner_TVWL!I14="Grundlagen der Informatik
"),10,IF(Modulplaner_TVWL!I14="Experimentalphysik
",14,9)))))))</f>
        <v/>
      </c>
      <c r="J20" t="str">
        <f>IF(ISBLANK(Modulplaner_TVWL!K14),"",Modulplaner_TVWL!K14&amp;"  "&amp;MIN(Modulplaner_TVWL!L14,IF(OR(Modulplaner_TVWL!K14="Einführung in die Programmierung
",Modulplaner_TVWL!K14="Einführung in die Ökonometrie
",Modulplaner_TVWL!K14="Einführung in das Privatrecht
"),5,IF(Modulplaner_TVWL!K14="Verfassungs- und Verwaltungsrecht
",6,IF(OR(Modulplaner_TVWL!K14="Grundlagen BWL I
",Modulplaner_TVWL!K14="Mathematik I
",Modulplaner_TVWL!K14="Mathematik II
",Modulplaner_TVWL!K14="Mathematik III
",Modulplaner_TVWL!K14="Allgemeine und Anorganische Chemie
",Modulplaner_TVWL!K14="Anorganisch-Chemisches Praktikum
"),7,IF(OR(Modulplaner_TVWL!K14="Grundlagen BWL II
",Modulplaner_TVWL!K14="Maschinenkonstruktionslehre
"),8,IF(OR(Modulplaner_TVWL!K14="Einführung in die Statistik
",Modulplaner_TVWL!K14="Einführung in die Volkswirtschaftslehre
",Modulplaner_TVWL!K14="Grundlagen der Informatik
"),10,IF(Modulplaner_TVWL!K14="Experimentalphysik
",14,9)))))))&amp;"/"&amp;IF(OR(Modulplaner_TVWL!K14="Einführung in die Programmierung
",Modulplaner_TVWL!K14="Einführung in die Ökonometrie
",Modulplaner_TVWL!K14="Einführung in das Privatrecht
"),5,IF(Modulplaner_TVWL!K14="Verfassungs- und Verwaltungsrecht
",6,IF(OR(Modulplaner_TVWL!K14="Grundlagen BWL I
",Modulplaner_TVWL!K14="Mathematik I
",Modulplaner_TVWL!K14="Mathematik II
",Modulplaner_TVWL!K14="Mathematik III
",Modulplaner_TVWL!K14="Allgemeine und Anorganische Chemie
",Modulplaner_TVWL!K14="Anorganisch-Chemisches Praktikum
"),7,IF(OR(Modulplaner_TVWL!K14="Grundlagen BWL II
",Modulplaner_TVWL!K14="Maschinenkonstruktionslehre
"),8,IF(OR(Modulplaner_TVWL!K14="Einführung in die Statistik
",Modulplaner_TVWL!K14="Einführung in die Volkswirtschaftslehre
",Modulplaner_TVWL!K14="Grundlagen der Informatik
"),10,IF(Modulplaner_TVWL!K14="Experimentalphysik
",14,9)))))))</f>
        <v/>
      </c>
      <c r="K20" t="str">
        <f>IF(ISBLANK(Modulplaner_TVWL!M14),"",Modulplaner_TVWL!M14&amp;"  "&amp;MIN(Modulplaner_TVWL!N14,IF(OR(Modulplaner_TVWL!M14="Einführung in die Programmierung
",Modulplaner_TVWL!M14="Einführung in die Ökonometrie
",Modulplaner_TVWL!M14="Einführung in das Privatrecht
"),5,IF(Modulplaner_TVWL!M14="Verfassungs- und Verwaltungsrecht
",6,IF(OR(Modulplaner_TVWL!M14="Grundlagen BWL I
",Modulplaner_TVWL!M14="Mathematik I
",Modulplaner_TVWL!M14="Mathematik II
",Modulplaner_TVWL!M14="Mathematik III
",Modulplaner_TVWL!M14="Allgemeine und Anorganische Chemie
",Modulplaner_TVWL!M14="Anorganisch-Chemisches Praktikum
"),7,IF(OR(Modulplaner_TVWL!M14="Grundlagen BWL II
",Modulplaner_TVWL!M14="Maschinenkonstruktionslehre
"),8,IF(OR(Modulplaner_TVWL!M14="Einführung in die Statistik
",Modulplaner_TVWL!M14="Einführung in die Volkswirtschaftslehre
",Modulplaner_TVWL!M14="Grundlagen der Informatik
"),10,IF(Modulplaner_TVWL!M14="Experimentalphysik
",14,9)))))))&amp;"/"&amp;IF(OR(Modulplaner_TVWL!M14="Einführung in die Programmierung
",Modulplaner_TVWL!M14="Einführung in die Ökonometrie
",Modulplaner_TVWL!M14="Einführung in das Privatrecht
"),5,IF(Modulplaner_TVWL!M14="Verfassungs- und Verwaltungsrecht
",6,IF(OR(Modulplaner_TVWL!M14="Grundlagen BWL I
",Modulplaner_TVWL!M14="Mathematik I
",Modulplaner_TVWL!M14="Mathematik II
",Modulplaner_TVWL!M14="Mathematik III
",Modulplaner_TVWL!M14="Allgemeine und Anorganische Chemie
",Modulplaner_TVWL!M14="Anorganisch-Chemisches Praktikum
"),7,IF(OR(Modulplaner_TVWL!M14="Grundlagen BWL II
",Modulplaner_TVWL!M14="Maschinenkonstruktionslehre
"),8,IF(OR(Modulplaner_TVWL!M14="Einführung in die Statistik
",Modulplaner_TVWL!M14="Einführung in die Volkswirtschaftslehre
",Modulplaner_TVWL!M14="Grundlagen der Informatik
"),10,IF(Modulplaner_TVWL!M14="Experimentalphysik
",14,9)))))))</f>
        <v/>
      </c>
      <c r="L20" t="str">
        <f>IF(ISBLANK(Modulplaner_TVWL!O14),"",Modulplaner_TVWL!O14&amp;"  "&amp;MIN(Modulplaner_TVWL!P14,IF(OR(Modulplaner_TVWL!O14="Einführung in die Programmierung
",Modulplaner_TVWL!O14="Einführung in die Ökonometrie
",Modulplaner_TVWL!O14="Einführung in das Privatrecht
"),5,IF(Modulplaner_TVWL!O14="Verfassungs- und Verwaltungsrecht
",6,IF(OR(Modulplaner_TVWL!O14="Grundlagen BWL I
",Modulplaner_TVWL!O14="Mathematik I
",Modulplaner_TVWL!O14="Mathematik II
",Modulplaner_TVWL!O14="Mathematik III
",Modulplaner_TVWL!O14="Allgemeine und Anorganische Chemie
",Modulplaner_TVWL!O14="Anorganisch-Chemisches Praktikum
"),7,IF(OR(Modulplaner_TVWL!O14="Grundlagen BWL II
",Modulplaner_TVWL!O14="Maschinenkonstruktionslehre
"),8,IF(OR(Modulplaner_TVWL!O14="Einführung in die Statistik
",Modulplaner_TVWL!O14="Einführung in die Volkswirtschaftslehre
",Modulplaner_TVWL!O14="Grundlagen der Informatik
"),10,IF(Modulplaner_TVWL!O14="Experimentalphysik
",14,9)))))))&amp;"/"&amp;IF(OR(Modulplaner_TVWL!O14="Einführung in die Programmierung
",Modulplaner_TVWL!O14="Einführung in die Ökonometrie
",Modulplaner_TVWL!O14="Einführung in das Privatrecht
"),5,IF(Modulplaner_TVWL!O14="Verfassungs- und Verwaltungsrecht
",6,IF(OR(Modulplaner_TVWL!O14="Grundlagen BWL I
",Modulplaner_TVWL!O14="Mathematik I
",Modulplaner_TVWL!O14="Mathematik II
",Modulplaner_TVWL!O14="Mathematik III
",Modulplaner_TVWL!O14="Allgemeine und Anorganische Chemie
",Modulplaner_TVWL!O14="Anorganisch-Chemisches Praktikum
"),7,IF(OR(Modulplaner_TVWL!O14="Grundlagen BWL II
",Modulplaner_TVWL!O14="Maschinenkonstruktionslehre
"),8,IF(OR(Modulplaner_TVWL!O14="Einführung in die Statistik
",Modulplaner_TVWL!O14="Einführung in die Volkswirtschaftslehre
",Modulplaner_TVWL!O14="Grundlagen der Informatik
"),10,IF(Modulplaner_TVWL!O14="Experimentalphysik
",14,9)))))))</f>
        <v/>
      </c>
      <c r="M20" t="str">
        <f>IF(ISBLANK(Modulplaner_TVWL!Q14),"",Modulplaner_TVWL!Q14&amp;"  "&amp;MIN(Modulplaner_TVWL!R14,IF(OR(Modulplaner_TVWL!Q14="Einführung in die Programmierung
",Modulplaner_TVWL!Q14="Einführung in die Ökonometrie
",Modulplaner_TVWL!Q14="Einführung in das Privatrecht
"),5,IF(Modulplaner_TVWL!Q14="Verfassungs- und Verwaltungsrecht
",6,IF(OR(Modulplaner_TVWL!Q14="Grundlagen BWL I
",Modulplaner_TVWL!Q14="Mathematik I
",Modulplaner_TVWL!Q14="Mathematik II
",Modulplaner_TVWL!Q14="Mathematik III
",Modulplaner_TVWL!Q14="Allgemeine und Anorganische Chemie
",Modulplaner_TVWL!Q14="Anorganisch-Chemisches Praktikum
"),7,IF(OR(Modulplaner_TVWL!Q14="Grundlagen BWL II
",Modulplaner_TVWL!Q14="Maschinenkonstruktionslehre
"),8,IF(OR(Modulplaner_TVWL!Q14="Einführung in die Statistik
",Modulplaner_TVWL!Q14="Einführung in die Volkswirtschaftslehre
",Modulplaner_TVWL!Q14="Grundlagen der Informatik
"),10,IF(Modulplaner_TVWL!Q14="Experimentalphysik
",14,9)))))))&amp;"/"&amp;IF(OR(Modulplaner_TVWL!Q14="Einführung in die Programmierung
",Modulplaner_TVWL!Q14="Einführung in die Ökonometrie
",Modulplaner_TVWL!Q14="Einführung in das Privatrecht
"),5,IF(Modulplaner_TVWL!Q14="Verfassungs- und Verwaltungsrecht
",6,IF(OR(Modulplaner_TVWL!Q14="Grundlagen BWL I
",Modulplaner_TVWL!Q14="Mathematik I
",Modulplaner_TVWL!Q14="Mathematik II
",Modulplaner_TVWL!Q14="Mathematik III
",Modulplaner_TVWL!Q14="Allgemeine und Anorganische Chemie
",Modulplaner_TVWL!Q14="Anorganisch-Chemisches Praktikum
"),7,IF(OR(Modulplaner_TVWL!Q14="Grundlagen BWL II
",Modulplaner_TVWL!Q14="Maschinenkonstruktionslehre
"),8,IF(OR(Modulplaner_TVWL!Q14="Einführung in die Statistik
",Modulplaner_TVWL!Q14="Einführung in die Volkswirtschaftslehre
",Modulplaner_TVWL!Q14="Grundlagen der Informatik
"),10,IF(Modulplaner_TVWL!Q14="Experimentalphysik
",14,9)))))))</f>
        <v/>
      </c>
      <c r="N20" t="str">
        <f>IF(ISBLANK(Modulplaner_TVWL!S14),"",Modulplaner_TVWL!S14&amp;"  "&amp;MIN(Modulplaner_TVWL!T14,IF(OR(Modulplaner_TVWL!S14="Einführung in die Programmierung
",Modulplaner_TVWL!S14="Einführung in die Ökonometrie
",Modulplaner_TVWL!S14="Einführung in das Privatrecht
"),5,IF(Modulplaner_TVWL!S14="Verfassungs- und Verwaltungsrecht
",6,IF(OR(Modulplaner_TVWL!S14="Grundlagen BWL I
",Modulplaner_TVWL!S14="Mathematik I
",Modulplaner_TVWL!S14="Mathematik II
",Modulplaner_TVWL!S14="Mathematik III
",Modulplaner_TVWL!S14="Allgemeine und Anorganische Chemie
",Modulplaner_TVWL!S14="Anorganisch-Chemisches Praktikum
"),7,IF(OR(Modulplaner_TVWL!S14="Grundlagen BWL II
",Modulplaner_TVWL!S14="Maschinenkonstruktionslehre
"),8,IF(OR(Modulplaner_TVWL!S14="Einführung in die Statistik
",Modulplaner_TVWL!S14="Einführung in die Volkswirtschaftslehre
",Modulplaner_TVWL!S14="Grundlagen der Informatik
"),10,IF(Modulplaner_TVWL!S14="Experimentalphysik
",14,9)))))))&amp;"/"&amp;IF(OR(Modulplaner_TVWL!S14="Einführung in die Programmierung
",Modulplaner_TVWL!S14="Einführung in die Ökonometrie
",Modulplaner_TVWL!S14="Einführung in das Privatrecht
"),5,IF(Modulplaner_TVWL!S14="Verfassungs- und Verwaltungsrecht
",6,IF(OR(Modulplaner_TVWL!S14="Grundlagen BWL I
",Modulplaner_TVWL!S14="Mathematik I
",Modulplaner_TVWL!S14="Mathematik II
",Modulplaner_TVWL!S14="Mathematik III
",Modulplaner_TVWL!S14="Allgemeine und Anorganische Chemie
",Modulplaner_TVWL!S14="Anorganisch-Chemisches Praktikum
"),7,IF(OR(Modulplaner_TVWL!S14="Grundlagen BWL II
",Modulplaner_TVWL!S14="Maschinenkonstruktionslehre
"),8,IF(OR(Modulplaner_TVWL!S14="Einführung in die Statistik
",Modulplaner_TVWL!S14="Einführung in die Volkswirtschaftslehre
",Modulplaner_TVWL!S14="Grundlagen der Informatik
"),10,IF(Modulplaner_TVWL!S14="Experimentalphysik
",14,9)))))))</f>
        <v/>
      </c>
      <c r="P20" t="str">
        <f>IF(ISBLANK(Modulplaner_TVWL!M14),"",Modulplaner_TVWL!M14&amp;"  "&amp;MIN(Modulplaner_TVWL!N14,IF(OR(Modulplaner_TVWL!M14="Einführung in die Programmierung
",Modulplaner_TVWL!M14="Einführung in die Ökonometrie
",Modulplaner_TVWL!M14="Einführung in das Privatrecht
"),5,IF(Modulplaner_TVWL!M14="Verfassungs- und Verwaltungsrecht
",6,IF(OR(Modulplaner_TVWL!M14="Grundlagen BWL I
",Modulplaner_TVWL!M14="Mathematik I
",Modulplaner_TVWL!M14="Mathematik II
",Modulplaner_TVWL!M14="Mathematik III
",Modulplaner_TVWL!M14="Allgemeine und Anorganische Chemie
",Modulplaner_TVWL!M14="Anorganisch-Chemisches Praktikum
"),7,IF(OR(Modulplaner_TVWL!M14="Grundlagen BWL II
",Modulplaner_TVWL!M14="Maschinenkonstruktionslehre
"),8,IF(OR(Modulplaner_TVWL!M14="Einführung in die Statistik
",Modulplaner_TVWL!M14="Einführung in die Volkswirtschaftslehre
",Modulplaner_TVWL!M14="Grundlagen der Informatik
"),10,IF(Modulplaner_TVWL!M14="Experimentalphysik
",14,9)))))))&amp;"/"&amp;IF(OR(Modulplaner_TVWL!M14="Einführung in die Programmierung
",Modulplaner_TVWL!M14="Einführung in die Ökonometrie
",Modulplaner_TVWL!M14="Einführung in das Privatrecht
"),5,IF(Modulplaner_TVWL!M14="Verfassungs- und Verwaltungsrecht
",6,IF(OR(Modulplaner_TVWL!M14="Grundlagen BWL I
",Modulplaner_TVWL!M14="Mathematik I
",Modulplaner_TVWL!M14="Mathematik II
",Modulplaner_TVWL!M14="Mathematik III
",Modulplaner_TVWL!M14="Allgemeine und Anorganische Chemie
",Modulplaner_TVWL!M14="Anorganisch-Chemisches Praktikum
"),7,IF(OR(Modulplaner_TVWL!M14="Grundlagen BWL II
",Modulplaner_TVWL!M14="Maschinenkonstruktionslehre
"),8,IF(OR(Modulplaner_TVWL!M14="Einführung in die Statistik
",Modulplaner_TVWL!M14="Einführung in die Volkswirtschaftslehre
",Modulplaner_TVWL!M14="Grundlagen der Informatik
"),10,IF(Modulplaner_TVWL!M14="Experimentalphysik
",14,9)))))))</f>
        <v/>
      </c>
    </row>
    <row r="21" spans="1:16" ht="28.8" x14ac:dyDescent="0.3">
      <c r="A21" s="15" t="s">
        <v>55</v>
      </c>
      <c r="E21" s="24" t="s">
        <v>143</v>
      </c>
      <c r="F21" t="str">
        <f>IF(ISBLANK(Modulplaner_TVWL!C15),"",Modulplaner_TVWL!C15&amp;"  "&amp;MIN(Modulplaner_TVWL!D15,IF(OR(Modulplaner_TVWL!C15="Einführung in die Programmierung
",Modulplaner_TVWL!C15="Einführung in die Ökonometrie
",Modulplaner_TVWL!C15="Einführung in das Privatrecht
"),5,IF(Modulplaner_TVWL!C15="Verfassungs- und Verwaltungsrecht
",6,IF(OR(Modulplaner_TVWL!C15="Grundlagen BWL I
",Modulplaner_TVWL!C15="Mathematik I
",Modulplaner_TVWL!C15="Mathematik II
",Modulplaner_TVWL!C15="Mathematik III
",Modulplaner_TVWL!C15="Allgemeine und Anorganische Chemie
",Modulplaner_TVWL!C15="Anorganisch-Chemisches Praktikum
"),7,IF(OR(Modulplaner_TVWL!C15="Grundlagen BWL II
",Modulplaner_TVWL!C15="Maschinenkonstruktionslehre
"),8,IF(OR(Modulplaner_TVWL!C15="Einführung in die Statistik
",Modulplaner_TVWL!C15="Einführung in die Volkswirtschaftslehre
",Modulplaner_TVWL!C15="Grundlagen der Informatik
"),10,IF(Modulplaner_TVWL!C15="Experimentalphysik
",14,9)))))))&amp;"/"&amp;IF(OR(Modulplaner_TVWL!C15="Einführung in die Programmierung
",Modulplaner_TVWL!C15="Einführung in die Ökonometrie
",Modulplaner_TVWL!C15="Einführung in das Privatrecht
"),5,IF(Modulplaner_TVWL!C15="Verfassungs- und Verwaltungsrecht
",6,IF(OR(Modulplaner_TVWL!C15="Grundlagen BWL I
",Modulplaner_TVWL!C15="Mathematik I
",Modulplaner_TVWL!C15="Mathematik II
",Modulplaner_TVWL!C15="Mathematik III
",Modulplaner_TVWL!C15="Allgemeine und Anorganische Chemie
",Modulplaner_TVWL!C15="Anorganisch-Chemisches Praktikum
"),7,IF(OR(Modulplaner_TVWL!C15="Grundlagen BWL II
",Modulplaner_TVWL!C15="Maschinenkonstruktionslehre
"),8,IF(OR(Modulplaner_TVWL!C15="Einführung in die Statistik
",Modulplaner_TVWL!C15="Einführung in die Volkswirtschaftslehre
",Modulplaner_TVWL!C15="Grundlagen der Informatik
"),10,IF(Modulplaner_TVWL!C15="Experimentalphysik
",14,9)))))))</f>
        <v/>
      </c>
      <c r="G21" t="str">
        <f>IF(ISBLANK(Modulplaner_TVWL!E15),"",Modulplaner_TVWL!E15&amp;"  "&amp;MIN(Modulplaner_TVWL!F15,IF(OR(Modulplaner_TVWL!E15="Einführung in die Programmierung
",Modulplaner_TVWL!E15="Einführung in die Ökonometrie
",Modulplaner_TVWL!E15="Einführung in das Privatrecht
"),5,IF(Modulplaner_TVWL!E15="Verfassungs- und Verwaltungsrecht
",6,IF(OR(Modulplaner_TVWL!E15="Grundlagen BWL I
",Modulplaner_TVWL!E15="Mathematik I
",Modulplaner_TVWL!E15="Mathematik II
",Modulplaner_TVWL!E15="Mathematik III
",Modulplaner_TVWL!E15="Allgemeine und Anorganische Chemie
",Modulplaner_TVWL!E15="Anorganisch-Chemisches Praktikum
"),7,IF(OR(Modulplaner_TVWL!E15="Grundlagen BWL II
",Modulplaner_TVWL!E15="Maschinenkonstruktionslehre
"),8,IF(OR(Modulplaner_TVWL!E15="Einführung in die Statistik
",Modulplaner_TVWL!E15="Einführung in die Volkswirtschaftslehre
",Modulplaner_TVWL!E15="Grundlagen der Informatik
"),10,IF(Modulplaner_TVWL!E15="Experimentalphysik
",14,9)))))))&amp;"/"&amp;IF(OR(Modulplaner_TVWL!E15="Einführung in die Programmierung
",Modulplaner_TVWL!E15="Einführung in die Ökonometrie
",Modulplaner_TVWL!E15="Einführung in das Privatrecht
"),5,IF(Modulplaner_TVWL!E15="Verfassungs- und Verwaltungsrecht
",6,IF(OR(Modulplaner_TVWL!E15="Grundlagen BWL I
",Modulplaner_TVWL!E15="Mathematik I
",Modulplaner_TVWL!E15="Mathematik II
",Modulplaner_TVWL!E15="Mathematik III
",Modulplaner_TVWL!E15="Allgemeine und Anorganische Chemie
",Modulplaner_TVWL!E15="Anorganisch-Chemisches Praktikum
"),7,IF(OR(Modulplaner_TVWL!E15="Grundlagen BWL II
",Modulplaner_TVWL!E15="Maschinenkonstruktionslehre
"),8,IF(OR(Modulplaner_TVWL!E15="Einführung in die Statistik
",Modulplaner_TVWL!E15="Einführung in die Volkswirtschaftslehre
",Modulplaner_TVWL!E15="Grundlagen der Informatik
"),10,IF(Modulplaner_TVWL!E15="Experimentalphysik
",14,9)))))))</f>
        <v/>
      </c>
      <c r="H21" t="str">
        <f>IF(ISBLANK(Modulplaner_TVWL!G15),"",Modulplaner_TVWL!G15&amp;"  "&amp;MIN(Modulplaner_TVWL!H15,IF(OR(Modulplaner_TVWL!G15="Einführung in die Programmierung
",Modulplaner_TVWL!G15="Einführung in die Ökonometrie
",Modulplaner_TVWL!G15="Einführung in das Privatrecht
"),5,IF(Modulplaner_TVWL!G15="Verfassungs- und Verwaltungsrecht
",6,IF(OR(Modulplaner_TVWL!G15="Grundlagen BWL I
",Modulplaner_TVWL!G15="Mathematik I
",Modulplaner_TVWL!G15="Mathematik II
",Modulplaner_TVWL!G15="Mathematik III
",Modulplaner_TVWL!G15="Allgemeine und Anorganische Chemie
",Modulplaner_TVWL!G15="Anorganisch-Chemisches Praktikum
"),7,IF(OR(Modulplaner_TVWL!G15="Grundlagen BWL II
",Modulplaner_TVWL!G15="Maschinenkonstruktionslehre
"),8,IF(OR(Modulplaner_TVWL!G15="Einführung in die Statistik
",Modulplaner_TVWL!G15="Einführung in die Volkswirtschaftslehre
",Modulplaner_TVWL!G15="Grundlagen der Informatik
"),10,IF(Modulplaner_TVWL!G15="Experimentalphysik
",14,9)))))))&amp;"/"&amp;IF(OR(Modulplaner_TVWL!G15="Einführung in die Programmierung
",Modulplaner_TVWL!G15="Einführung in die Ökonometrie
",Modulplaner_TVWL!G15="Einführung in das Privatrecht
"),5,IF(Modulplaner_TVWL!G15="Verfassungs- und Verwaltungsrecht
",6,IF(OR(Modulplaner_TVWL!G15="Grundlagen BWL I
",Modulplaner_TVWL!G15="Mathematik I
",Modulplaner_TVWL!G15="Mathematik II
",Modulplaner_TVWL!G15="Mathematik III
",Modulplaner_TVWL!G15="Allgemeine und Anorganische Chemie
",Modulplaner_TVWL!G15="Anorganisch-Chemisches Praktikum
"),7,IF(OR(Modulplaner_TVWL!G15="Grundlagen BWL II
",Modulplaner_TVWL!G15="Maschinenkonstruktionslehre
"),8,IF(OR(Modulplaner_TVWL!G15="Einführung in die Statistik
",Modulplaner_TVWL!G15="Einführung in die Volkswirtschaftslehre
",Modulplaner_TVWL!G15="Grundlagen der Informatik
"),10,IF(Modulplaner_TVWL!G15="Experimentalphysik
",14,9)))))))</f>
        <v/>
      </c>
      <c r="I21" t="str">
        <f>IF(ISBLANK(Modulplaner_TVWL!I15),"",Modulplaner_TVWL!I15&amp;"  "&amp;MIN(Modulplaner_TVWL!J15,IF(OR(Modulplaner_TVWL!I15="Einführung in die Programmierung
",Modulplaner_TVWL!I15="Einführung in die Ökonometrie
",Modulplaner_TVWL!I15="Einführung in das Privatrecht
"),5,IF(Modulplaner_TVWL!I15="Verfassungs- und Verwaltungsrecht
",6,IF(OR(Modulplaner_TVWL!I15="Grundlagen BWL I
",Modulplaner_TVWL!I15="Mathematik I
",Modulplaner_TVWL!I15="Mathematik II
",Modulplaner_TVWL!I15="Mathematik III
",Modulplaner_TVWL!I15="Allgemeine und Anorganische Chemie
",Modulplaner_TVWL!I15="Anorganisch-Chemisches Praktikum
"),7,IF(OR(Modulplaner_TVWL!I15="Grundlagen BWL II
",Modulplaner_TVWL!I15="Maschinenkonstruktionslehre
"),8,IF(OR(Modulplaner_TVWL!I15="Einführung in die Statistik
",Modulplaner_TVWL!I15="Einführung in die Volkswirtschaftslehre
",Modulplaner_TVWL!I15="Grundlagen der Informatik
"),10,IF(Modulplaner_TVWL!I15="Experimentalphysik
",14,9)))))))&amp;"/"&amp;IF(OR(Modulplaner_TVWL!I15="Einführung in die Programmierung
",Modulplaner_TVWL!I15="Einführung in die Ökonometrie
",Modulplaner_TVWL!I15="Einführung in das Privatrecht
"),5,IF(Modulplaner_TVWL!I15="Verfassungs- und Verwaltungsrecht
",6,IF(OR(Modulplaner_TVWL!I15="Grundlagen BWL I
",Modulplaner_TVWL!I15="Mathematik I
",Modulplaner_TVWL!I15="Mathematik II
",Modulplaner_TVWL!I15="Mathematik III
",Modulplaner_TVWL!I15="Allgemeine und Anorganische Chemie
",Modulplaner_TVWL!I15="Anorganisch-Chemisches Praktikum
"),7,IF(OR(Modulplaner_TVWL!I15="Grundlagen BWL II
",Modulplaner_TVWL!I15="Maschinenkonstruktionslehre
"),8,IF(OR(Modulplaner_TVWL!I15="Einführung in die Statistik
",Modulplaner_TVWL!I15="Einführung in die Volkswirtschaftslehre
",Modulplaner_TVWL!I15="Grundlagen der Informatik
"),10,IF(Modulplaner_TVWL!I15="Experimentalphysik
",14,9)))))))</f>
        <v/>
      </c>
      <c r="J21" t="str">
        <f>IF(ISBLANK(Modulplaner_TVWL!K15),"",Modulplaner_TVWL!K15&amp;"  "&amp;MIN(Modulplaner_TVWL!L15,IF(OR(Modulplaner_TVWL!K15="Einführung in die Programmierung
",Modulplaner_TVWL!K15="Einführung in die Ökonometrie
",Modulplaner_TVWL!K15="Einführung in das Privatrecht
"),5,IF(Modulplaner_TVWL!K15="Verfassungs- und Verwaltungsrecht
",6,IF(OR(Modulplaner_TVWL!K15="Grundlagen BWL I
",Modulplaner_TVWL!K15="Mathematik I
",Modulplaner_TVWL!K15="Mathematik II
",Modulplaner_TVWL!K15="Mathematik III
",Modulplaner_TVWL!K15="Allgemeine und Anorganische Chemie
",Modulplaner_TVWL!K15="Anorganisch-Chemisches Praktikum
"),7,IF(OR(Modulplaner_TVWL!K15="Grundlagen BWL II
",Modulplaner_TVWL!K15="Maschinenkonstruktionslehre
"),8,IF(OR(Modulplaner_TVWL!K15="Einführung in die Statistik
",Modulplaner_TVWL!K15="Einführung in die Volkswirtschaftslehre
",Modulplaner_TVWL!K15="Grundlagen der Informatik
"),10,IF(Modulplaner_TVWL!K15="Experimentalphysik
",14,9)))))))&amp;"/"&amp;IF(OR(Modulplaner_TVWL!K15="Einführung in die Programmierung
",Modulplaner_TVWL!K15="Einführung in die Ökonometrie
",Modulplaner_TVWL!K15="Einführung in das Privatrecht
"),5,IF(Modulplaner_TVWL!K15="Verfassungs- und Verwaltungsrecht
",6,IF(OR(Modulplaner_TVWL!K15="Grundlagen BWL I
",Modulplaner_TVWL!K15="Mathematik I
",Modulplaner_TVWL!K15="Mathematik II
",Modulplaner_TVWL!K15="Mathematik III
",Modulplaner_TVWL!K15="Allgemeine und Anorganische Chemie
",Modulplaner_TVWL!K15="Anorganisch-Chemisches Praktikum
"),7,IF(OR(Modulplaner_TVWL!K15="Grundlagen BWL II
",Modulplaner_TVWL!K15="Maschinenkonstruktionslehre
"),8,IF(OR(Modulplaner_TVWL!K15="Einführung in die Statistik
",Modulplaner_TVWL!K15="Einführung in die Volkswirtschaftslehre
",Modulplaner_TVWL!K15="Grundlagen der Informatik
"),10,IF(Modulplaner_TVWL!K15="Experimentalphysik
",14,9)))))))</f>
        <v/>
      </c>
      <c r="K21" t="str">
        <f>IF(ISBLANK(Modulplaner_TVWL!M15),"",Modulplaner_TVWL!M15&amp;"  "&amp;MIN(Modulplaner_TVWL!N15,IF(OR(Modulplaner_TVWL!M15="Einführung in die Programmierung
",Modulplaner_TVWL!M15="Einführung in die Ökonometrie
",Modulplaner_TVWL!M15="Einführung in das Privatrecht
"),5,IF(Modulplaner_TVWL!M15="Verfassungs- und Verwaltungsrecht
",6,IF(OR(Modulplaner_TVWL!M15="Grundlagen BWL I
",Modulplaner_TVWL!M15="Mathematik I
",Modulplaner_TVWL!M15="Mathematik II
",Modulplaner_TVWL!M15="Mathematik III
",Modulplaner_TVWL!M15="Allgemeine und Anorganische Chemie
",Modulplaner_TVWL!M15="Anorganisch-Chemisches Praktikum
"),7,IF(OR(Modulplaner_TVWL!M15="Grundlagen BWL II
",Modulplaner_TVWL!M15="Maschinenkonstruktionslehre
"),8,IF(OR(Modulplaner_TVWL!M15="Einführung in die Statistik
",Modulplaner_TVWL!M15="Einführung in die Volkswirtschaftslehre
",Modulplaner_TVWL!M15="Grundlagen der Informatik
"),10,IF(Modulplaner_TVWL!M15="Experimentalphysik
",14,9)))))))&amp;"/"&amp;IF(OR(Modulplaner_TVWL!M15="Einführung in die Programmierung
",Modulplaner_TVWL!M15="Einführung in die Ökonometrie
",Modulplaner_TVWL!M15="Einführung in das Privatrecht
"),5,IF(Modulplaner_TVWL!M15="Verfassungs- und Verwaltungsrecht
",6,IF(OR(Modulplaner_TVWL!M15="Grundlagen BWL I
",Modulplaner_TVWL!M15="Mathematik I
",Modulplaner_TVWL!M15="Mathematik II
",Modulplaner_TVWL!M15="Mathematik III
",Modulplaner_TVWL!M15="Allgemeine und Anorganische Chemie
",Modulplaner_TVWL!M15="Anorganisch-Chemisches Praktikum
"),7,IF(OR(Modulplaner_TVWL!M15="Grundlagen BWL II
",Modulplaner_TVWL!M15="Maschinenkonstruktionslehre
"),8,IF(OR(Modulplaner_TVWL!M15="Einführung in die Statistik
",Modulplaner_TVWL!M15="Einführung in die Volkswirtschaftslehre
",Modulplaner_TVWL!M15="Grundlagen der Informatik
"),10,IF(Modulplaner_TVWL!M15="Experimentalphysik
",14,9)))))))</f>
        <v/>
      </c>
      <c r="L21" t="str">
        <f>IF(ISBLANK(Modulplaner_TVWL!O15),"",Modulplaner_TVWL!O15&amp;"  "&amp;MIN(Modulplaner_TVWL!P15,IF(OR(Modulplaner_TVWL!O15="Einführung in die Programmierung
",Modulplaner_TVWL!O15="Einführung in die Ökonometrie
",Modulplaner_TVWL!O15="Einführung in das Privatrecht
"),5,IF(Modulplaner_TVWL!O15="Verfassungs- und Verwaltungsrecht
",6,IF(OR(Modulplaner_TVWL!O15="Grundlagen BWL I
",Modulplaner_TVWL!O15="Mathematik I
",Modulplaner_TVWL!O15="Mathematik II
",Modulplaner_TVWL!O15="Mathematik III
",Modulplaner_TVWL!O15="Allgemeine und Anorganische Chemie
",Modulplaner_TVWL!O15="Anorganisch-Chemisches Praktikum
"),7,IF(OR(Modulplaner_TVWL!O15="Grundlagen BWL II
",Modulplaner_TVWL!O15="Maschinenkonstruktionslehre
"),8,IF(OR(Modulplaner_TVWL!O15="Einführung in die Statistik
",Modulplaner_TVWL!O15="Einführung in die Volkswirtschaftslehre
",Modulplaner_TVWL!O15="Grundlagen der Informatik
"),10,IF(Modulplaner_TVWL!O15="Experimentalphysik
",14,9)))))))&amp;"/"&amp;IF(OR(Modulplaner_TVWL!O15="Einführung in die Programmierung
",Modulplaner_TVWL!O15="Einführung in die Ökonometrie
",Modulplaner_TVWL!O15="Einführung in das Privatrecht
"),5,IF(Modulplaner_TVWL!O15="Verfassungs- und Verwaltungsrecht
",6,IF(OR(Modulplaner_TVWL!O15="Grundlagen BWL I
",Modulplaner_TVWL!O15="Mathematik I
",Modulplaner_TVWL!O15="Mathematik II
",Modulplaner_TVWL!O15="Mathematik III
",Modulplaner_TVWL!O15="Allgemeine und Anorganische Chemie
",Modulplaner_TVWL!O15="Anorganisch-Chemisches Praktikum
"),7,IF(OR(Modulplaner_TVWL!O15="Grundlagen BWL II
",Modulplaner_TVWL!O15="Maschinenkonstruktionslehre
"),8,IF(OR(Modulplaner_TVWL!O15="Einführung in die Statistik
",Modulplaner_TVWL!O15="Einführung in die Volkswirtschaftslehre
",Modulplaner_TVWL!O15="Grundlagen der Informatik
"),10,IF(Modulplaner_TVWL!O15="Experimentalphysik
",14,9)))))))</f>
        <v/>
      </c>
      <c r="M21" t="str">
        <f>IF(ISBLANK(Modulplaner_TVWL!Q15),"",Modulplaner_TVWL!Q15&amp;"  "&amp;MIN(Modulplaner_TVWL!R15,IF(OR(Modulplaner_TVWL!Q15="Einführung in die Programmierung
",Modulplaner_TVWL!Q15="Einführung in die Ökonometrie
",Modulplaner_TVWL!Q15="Einführung in das Privatrecht
"),5,IF(Modulplaner_TVWL!Q15="Verfassungs- und Verwaltungsrecht
",6,IF(OR(Modulplaner_TVWL!Q15="Grundlagen BWL I
",Modulplaner_TVWL!Q15="Mathematik I
",Modulplaner_TVWL!Q15="Mathematik II
",Modulplaner_TVWL!Q15="Mathematik III
",Modulplaner_TVWL!Q15="Allgemeine und Anorganische Chemie
",Modulplaner_TVWL!Q15="Anorganisch-Chemisches Praktikum
"),7,IF(OR(Modulplaner_TVWL!Q15="Grundlagen BWL II
",Modulplaner_TVWL!Q15="Maschinenkonstruktionslehre
"),8,IF(OR(Modulplaner_TVWL!Q15="Einführung in die Statistik
",Modulplaner_TVWL!Q15="Einführung in die Volkswirtschaftslehre
",Modulplaner_TVWL!Q15="Grundlagen der Informatik
"),10,IF(Modulplaner_TVWL!Q15="Experimentalphysik
",14,9)))))))&amp;"/"&amp;IF(OR(Modulplaner_TVWL!Q15="Einführung in die Programmierung
",Modulplaner_TVWL!Q15="Einführung in die Ökonometrie
",Modulplaner_TVWL!Q15="Einführung in das Privatrecht
"),5,IF(Modulplaner_TVWL!Q15="Verfassungs- und Verwaltungsrecht
",6,IF(OR(Modulplaner_TVWL!Q15="Grundlagen BWL I
",Modulplaner_TVWL!Q15="Mathematik I
",Modulplaner_TVWL!Q15="Mathematik II
",Modulplaner_TVWL!Q15="Mathematik III
",Modulplaner_TVWL!Q15="Allgemeine und Anorganische Chemie
",Modulplaner_TVWL!Q15="Anorganisch-Chemisches Praktikum
"),7,IF(OR(Modulplaner_TVWL!Q15="Grundlagen BWL II
",Modulplaner_TVWL!Q15="Maschinenkonstruktionslehre
"),8,IF(OR(Modulplaner_TVWL!Q15="Einführung in die Statistik
",Modulplaner_TVWL!Q15="Einführung in die Volkswirtschaftslehre
",Modulplaner_TVWL!Q15="Grundlagen der Informatik
"),10,IF(Modulplaner_TVWL!Q15="Experimentalphysik
",14,9)))))))</f>
        <v/>
      </c>
      <c r="N21" t="str">
        <f>IF(ISBLANK(Modulplaner_TVWL!S15),"",Modulplaner_TVWL!S15&amp;"  "&amp;MIN(Modulplaner_TVWL!T15,IF(OR(Modulplaner_TVWL!S15="Einführung in die Programmierung
",Modulplaner_TVWL!S15="Einführung in die Ökonometrie
",Modulplaner_TVWL!S15="Einführung in das Privatrecht
"),5,IF(Modulplaner_TVWL!S15="Verfassungs- und Verwaltungsrecht
",6,IF(OR(Modulplaner_TVWL!S15="Grundlagen BWL I
",Modulplaner_TVWL!S15="Mathematik I
",Modulplaner_TVWL!S15="Mathematik II
",Modulplaner_TVWL!S15="Mathematik III
",Modulplaner_TVWL!S15="Allgemeine und Anorganische Chemie
",Modulplaner_TVWL!S15="Anorganisch-Chemisches Praktikum
"),7,IF(OR(Modulplaner_TVWL!S15="Grundlagen BWL II
",Modulplaner_TVWL!S15="Maschinenkonstruktionslehre
"),8,IF(OR(Modulplaner_TVWL!S15="Einführung in die Statistik
",Modulplaner_TVWL!S15="Einführung in die Volkswirtschaftslehre
",Modulplaner_TVWL!S15="Grundlagen der Informatik
"),10,IF(Modulplaner_TVWL!S15="Experimentalphysik
",14,9)))))))&amp;"/"&amp;IF(OR(Modulplaner_TVWL!S15="Einführung in die Programmierung
",Modulplaner_TVWL!S15="Einführung in die Ökonometrie
",Modulplaner_TVWL!S15="Einführung in das Privatrecht
"),5,IF(Modulplaner_TVWL!S15="Verfassungs- und Verwaltungsrecht
",6,IF(OR(Modulplaner_TVWL!S15="Grundlagen BWL I
",Modulplaner_TVWL!S15="Mathematik I
",Modulplaner_TVWL!S15="Mathematik II
",Modulplaner_TVWL!S15="Mathematik III
",Modulplaner_TVWL!S15="Allgemeine und Anorganische Chemie
",Modulplaner_TVWL!S15="Anorganisch-Chemisches Praktikum
"),7,IF(OR(Modulplaner_TVWL!S15="Grundlagen BWL II
",Modulplaner_TVWL!S15="Maschinenkonstruktionslehre
"),8,IF(OR(Modulplaner_TVWL!S15="Einführung in die Statistik
",Modulplaner_TVWL!S15="Einführung in die Volkswirtschaftslehre
",Modulplaner_TVWL!S15="Grundlagen der Informatik
"),10,IF(Modulplaner_TVWL!S15="Experimentalphysik
",14,9)))))))</f>
        <v/>
      </c>
      <c r="P21" t="str">
        <f>IF(ISBLANK(Modulplaner_TVWL!M15),"",Modulplaner_TVWL!M15&amp;"  "&amp;MIN(Modulplaner_TVWL!N15,IF(OR(Modulplaner_TVWL!M15="Einführung in die Programmierung
",Modulplaner_TVWL!M15="Einführung in die Ökonometrie
",Modulplaner_TVWL!M15="Einführung in das Privatrecht
"),5,IF(Modulplaner_TVWL!M15="Verfassungs- und Verwaltungsrecht
",6,IF(OR(Modulplaner_TVWL!M15="Grundlagen BWL I
",Modulplaner_TVWL!M15="Mathematik I
",Modulplaner_TVWL!M15="Mathematik II
",Modulplaner_TVWL!M15="Mathematik III
",Modulplaner_TVWL!M15="Allgemeine und Anorganische Chemie
",Modulplaner_TVWL!M15="Anorganisch-Chemisches Praktikum
"),7,IF(OR(Modulplaner_TVWL!M15="Grundlagen BWL II
",Modulplaner_TVWL!M15="Maschinenkonstruktionslehre
"),8,IF(OR(Modulplaner_TVWL!M15="Einführung in die Statistik
",Modulplaner_TVWL!M15="Einführung in die Volkswirtschaftslehre
",Modulplaner_TVWL!M15="Grundlagen der Informatik
"),10,IF(Modulplaner_TVWL!M15="Experimentalphysik
",14,9)))))))&amp;"/"&amp;IF(OR(Modulplaner_TVWL!M15="Einführung in die Programmierung
",Modulplaner_TVWL!M15="Einführung in die Ökonometrie
",Modulplaner_TVWL!M15="Einführung in das Privatrecht
"),5,IF(Modulplaner_TVWL!M15="Verfassungs- und Verwaltungsrecht
",6,IF(OR(Modulplaner_TVWL!M15="Grundlagen BWL I
",Modulplaner_TVWL!M15="Mathematik I
",Modulplaner_TVWL!M15="Mathematik II
",Modulplaner_TVWL!M15="Mathematik III
",Modulplaner_TVWL!M15="Allgemeine und Anorganische Chemie
",Modulplaner_TVWL!M15="Anorganisch-Chemisches Praktikum
"),7,IF(OR(Modulplaner_TVWL!M15="Grundlagen BWL II
",Modulplaner_TVWL!M15="Maschinenkonstruktionslehre
"),8,IF(OR(Modulplaner_TVWL!M15="Einführung in die Statistik
",Modulplaner_TVWL!M15="Einführung in die Volkswirtschaftslehre
",Modulplaner_TVWL!M15="Grundlagen der Informatik
"),10,IF(Modulplaner_TVWL!M15="Experimentalphysik
",14,9)))))))</f>
        <v/>
      </c>
    </row>
    <row r="22" spans="1:16" ht="28.8" x14ac:dyDescent="0.3">
      <c r="A22" s="15" t="s">
        <v>57</v>
      </c>
      <c r="E22" s="24" t="s">
        <v>144</v>
      </c>
      <c r="F22" t="str">
        <f>IF(ISBLANK(Modulplaner_TVWL!C16),"",Modulplaner_TVWL!C16&amp;"  "&amp;MIN(Modulplaner_TVWL!D16,IF(OR(Modulplaner_TVWL!C16="Einführung in die Programmierung
",Modulplaner_TVWL!C16="Einführung in die Ökonometrie
",Modulplaner_TVWL!C16="Einführung in das Privatrecht
"),5,IF(Modulplaner_TVWL!C16="Verfassungs- und Verwaltungsrecht
",6,IF(OR(Modulplaner_TVWL!C16="Grundlagen BWL I
",Modulplaner_TVWL!C16="Mathematik I
",Modulplaner_TVWL!C16="Mathematik II
",Modulplaner_TVWL!C16="Mathematik III
",Modulplaner_TVWL!C16="Allgemeine und Anorganische Chemie
",Modulplaner_TVWL!C16="Anorganisch-Chemisches Praktikum
"),7,IF(OR(Modulplaner_TVWL!C16="Grundlagen BWL II
",Modulplaner_TVWL!C16="Maschinenkonstruktionslehre
"),8,IF(OR(Modulplaner_TVWL!C16="Einführung in die Statistik
",Modulplaner_TVWL!C16="Einführung in die Volkswirtschaftslehre
",Modulplaner_TVWL!C16="Grundlagen der Informatik
"),10,IF(Modulplaner_TVWL!C16="Experimentalphysik
",14,9)))))))&amp;"/"&amp;IF(OR(Modulplaner_TVWL!C16="Einführung in die Programmierung
",Modulplaner_TVWL!C16="Einführung in die Ökonometrie
",Modulplaner_TVWL!C16="Einführung in das Privatrecht
"),5,IF(Modulplaner_TVWL!C16="Verfassungs- und Verwaltungsrecht
",6,IF(OR(Modulplaner_TVWL!C16="Grundlagen BWL I
",Modulplaner_TVWL!C16="Mathematik I
",Modulplaner_TVWL!C16="Mathematik II
",Modulplaner_TVWL!C16="Mathematik III
",Modulplaner_TVWL!C16="Allgemeine und Anorganische Chemie
",Modulplaner_TVWL!C16="Anorganisch-Chemisches Praktikum
"),7,IF(OR(Modulplaner_TVWL!C16="Grundlagen BWL II
",Modulplaner_TVWL!C16="Maschinenkonstruktionslehre
"),8,IF(OR(Modulplaner_TVWL!C16="Einführung in die Statistik
",Modulplaner_TVWL!C16="Einführung in die Volkswirtschaftslehre
",Modulplaner_TVWL!C16="Grundlagen der Informatik
"),10,IF(Modulplaner_TVWL!C16="Experimentalphysik
",14,9)))))))</f>
        <v/>
      </c>
      <c r="G22" t="str">
        <f>IF(ISBLANK(Modulplaner_TVWL!E16),"",Modulplaner_TVWL!E16&amp;"  "&amp;MIN(Modulplaner_TVWL!F16,IF(OR(Modulplaner_TVWL!E16="Einführung in die Programmierung
",Modulplaner_TVWL!E16="Einführung in die Ökonometrie
",Modulplaner_TVWL!E16="Einführung in das Privatrecht
"),5,IF(Modulplaner_TVWL!E16="Verfassungs- und Verwaltungsrecht
",6,IF(OR(Modulplaner_TVWL!E16="Grundlagen BWL I
",Modulplaner_TVWL!E16="Mathematik I
",Modulplaner_TVWL!E16="Mathematik II
",Modulplaner_TVWL!E16="Mathematik III
",Modulplaner_TVWL!E16="Allgemeine und Anorganische Chemie
",Modulplaner_TVWL!E16="Anorganisch-Chemisches Praktikum
"),7,IF(OR(Modulplaner_TVWL!E16="Grundlagen BWL II
",Modulplaner_TVWL!E16="Maschinenkonstruktionslehre
"),8,IF(OR(Modulplaner_TVWL!E16="Einführung in die Statistik
",Modulplaner_TVWL!E16="Einführung in die Volkswirtschaftslehre
",Modulplaner_TVWL!E16="Grundlagen der Informatik
"),10,IF(Modulplaner_TVWL!E16="Experimentalphysik
",14,9)))))))&amp;"/"&amp;IF(OR(Modulplaner_TVWL!E16="Einführung in die Programmierung
",Modulplaner_TVWL!E16="Einführung in die Ökonometrie
",Modulplaner_TVWL!E16="Einführung in das Privatrecht
"),5,IF(Modulplaner_TVWL!E16="Verfassungs- und Verwaltungsrecht
",6,IF(OR(Modulplaner_TVWL!E16="Grundlagen BWL I
",Modulplaner_TVWL!E16="Mathematik I
",Modulplaner_TVWL!E16="Mathematik II
",Modulplaner_TVWL!E16="Mathematik III
",Modulplaner_TVWL!E16="Allgemeine und Anorganische Chemie
",Modulplaner_TVWL!E16="Anorganisch-Chemisches Praktikum
"),7,IF(OR(Modulplaner_TVWL!E16="Grundlagen BWL II
",Modulplaner_TVWL!E16="Maschinenkonstruktionslehre
"),8,IF(OR(Modulplaner_TVWL!E16="Einführung in die Statistik
",Modulplaner_TVWL!E16="Einführung in die Volkswirtschaftslehre
",Modulplaner_TVWL!E16="Grundlagen der Informatik
"),10,IF(Modulplaner_TVWL!E16="Experimentalphysik
",14,9)))))))</f>
        <v/>
      </c>
      <c r="H22" t="str">
        <f>IF(ISBLANK(Modulplaner_TVWL!G16),"",Modulplaner_TVWL!G16&amp;"  "&amp;MIN(Modulplaner_TVWL!H16,IF(OR(Modulplaner_TVWL!G16="Einführung in die Programmierung
",Modulplaner_TVWL!G16="Einführung in die Ökonometrie
",Modulplaner_TVWL!G16="Einführung in das Privatrecht
"),5,IF(Modulplaner_TVWL!G16="Verfassungs- und Verwaltungsrecht
",6,IF(OR(Modulplaner_TVWL!G16="Grundlagen BWL I
",Modulplaner_TVWL!G16="Mathematik I
",Modulplaner_TVWL!G16="Mathematik II
",Modulplaner_TVWL!G16="Mathematik III
",Modulplaner_TVWL!G16="Allgemeine und Anorganische Chemie
",Modulplaner_TVWL!G16="Anorganisch-Chemisches Praktikum
"),7,IF(OR(Modulplaner_TVWL!G16="Grundlagen BWL II
",Modulplaner_TVWL!G16="Maschinenkonstruktionslehre
"),8,IF(OR(Modulplaner_TVWL!G16="Einführung in die Statistik
",Modulplaner_TVWL!G16="Einführung in die Volkswirtschaftslehre
",Modulplaner_TVWL!G16="Grundlagen der Informatik
"),10,IF(Modulplaner_TVWL!G16="Experimentalphysik
",14,9)))))))&amp;"/"&amp;IF(OR(Modulplaner_TVWL!G16="Einführung in die Programmierung
",Modulplaner_TVWL!G16="Einführung in die Ökonometrie
",Modulplaner_TVWL!G16="Einführung in das Privatrecht
"),5,IF(Modulplaner_TVWL!G16="Verfassungs- und Verwaltungsrecht
",6,IF(OR(Modulplaner_TVWL!G16="Grundlagen BWL I
",Modulplaner_TVWL!G16="Mathematik I
",Modulplaner_TVWL!G16="Mathematik II
",Modulplaner_TVWL!G16="Mathematik III
",Modulplaner_TVWL!G16="Allgemeine und Anorganische Chemie
",Modulplaner_TVWL!G16="Anorganisch-Chemisches Praktikum
"),7,IF(OR(Modulplaner_TVWL!G16="Grundlagen BWL II
",Modulplaner_TVWL!G16="Maschinenkonstruktionslehre
"),8,IF(OR(Modulplaner_TVWL!G16="Einführung in die Statistik
",Modulplaner_TVWL!G16="Einführung in die Volkswirtschaftslehre
",Modulplaner_TVWL!G16="Grundlagen der Informatik
"),10,IF(Modulplaner_TVWL!G16="Experimentalphysik
",14,9)))))))</f>
        <v/>
      </c>
      <c r="I22" t="str">
        <f>IF(ISBLANK(Modulplaner_TVWL!I16),"",Modulplaner_TVWL!I16&amp;"  "&amp;MIN(Modulplaner_TVWL!J16,IF(OR(Modulplaner_TVWL!I16="Einführung in die Programmierung
",Modulplaner_TVWL!I16="Einführung in die Ökonometrie
",Modulplaner_TVWL!I16="Einführung in das Privatrecht
"),5,IF(Modulplaner_TVWL!I16="Verfassungs- und Verwaltungsrecht
",6,IF(OR(Modulplaner_TVWL!I16="Grundlagen BWL I
",Modulplaner_TVWL!I16="Mathematik I
",Modulplaner_TVWL!I16="Mathematik II
",Modulplaner_TVWL!I16="Mathematik III
",Modulplaner_TVWL!I16="Allgemeine und Anorganische Chemie
",Modulplaner_TVWL!I16="Anorganisch-Chemisches Praktikum
"),7,IF(OR(Modulplaner_TVWL!I16="Grundlagen BWL II
",Modulplaner_TVWL!I16="Maschinenkonstruktionslehre
"),8,IF(OR(Modulplaner_TVWL!I16="Einführung in die Statistik
",Modulplaner_TVWL!I16="Einführung in die Volkswirtschaftslehre
",Modulplaner_TVWL!I16="Grundlagen der Informatik
"),10,IF(Modulplaner_TVWL!I16="Experimentalphysik
",14,9)))))))&amp;"/"&amp;IF(OR(Modulplaner_TVWL!I16="Einführung in die Programmierung
",Modulplaner_TVWL!I16="Einführung in die Ökonometrie
",Modulplaner_TVWL!I16="Einführung in das Privatrecht
"),5,IF(Modulplaner_TVWL!I16="Verfassungs- und Verwaltungsrecht
",6,IF(OR(Modulplaner_TVWL!I16="Grundlagen BWL I
",Modulplaner_TVWL!I16="Mathematik I
",Modulplaner_TVWL!I16="Mathematik II
",Modulplaner_TVWL!I16="Mathematik III
",Modulplaner_TVWL!I16="Allgemeine und Anorganische Chemie
",Modulplaner_TVWL!I16="Anorganisch-Chemisches Praktikum
"),7,IF(OR(Modulplaner_TVWL!I16="Grundlagen BWL II
",Modulplaner_TVWL!I16="Maschinenkonstruktionslehre
"),8,IF(OR(Modulplaner_TVWL!I16="Einführung in die Statistik
",Modulplaner_TVWL!I16="Einführung in die Volkswirtschaftslehre
",Modulplaner_TVWL!I16="Grundlagen der Informatik
"),10,IF(Modulplaner_TVWL!I16="Experimentalphysik
",14,9)))))))</f>
        <v/>
      </c>
      <c r="J22" t="str">
        <f>IF(ISBLANK(Modulplaner_TVWL!K16),"",Modulplaner_TVWL!K16&amp;"  "&amp;MIN(Modulplaner_TVWL!L16,IF(OR(Modulplaner_TVWL!K16="Einführung in die Programmierung
",Modulplaner_TVWL!K16="Einführung in die Ökonometrie
",Modulplaner_TVWL!K16="Einführung in das Privatrecht
"),5,IF(Modulplaner_TVWL!K16="Verfassungs- und Verwaltungsrecht
",6,IF(OR(Modulplaner_TVWL!K16="Grundlagen BWL I
",Modulplaner_TVWL!K16="Mathematik I
",Modulplaner_TVWL!K16="Mathematik II
",Modulplaner_TVWL!K16="Mathematik III
",Modulplaner_TVWL!K16="Allgemeine und Anorganische Chemie
",Modulplaner_TVWL!K16="Anorganisch-Chemisches Praktikum
"),7,IF(OR(Modulplaner_TVWL!K16="Grundlagen BWL II
",Modulplaner_TVWL!K16="Maschinenkonstruktionslehre
"),8,IF(OR(Modulplaner_TVWL!K16="Einführung in die Statistik
",Modulplaner_TVWL!K16="Einführung in die Volkswirtschaftslehre
",Modulplaner_TVWL!K16="Grundlagen der Informatik
"),10,IF(Modulplaner_TVWL!K16="Experimentalphysik
",14,9)))))))&amp;"/"&amp;IF(OR(Modulplaner_TVWL!K16="Einführung in die Programmierung
",Modulplaner_TVWL!K16="Einführung in die Ökonometrie
",Modulplaner_TVWL!K16="Einführung in das Privatrecht
"),5,IF(Modulplaner_TVWL!K16="Verfassungs- und Verwaltungsrecht
",6,IF(OR(Modulplaner_TVWL!K16="Grundlagen BWL I
",Modulplaner_TVWL!K16="Mathematik I
",Modulplaner_TVWL!K16="Mathematik II
",Modulplaner_TVWL!K16="Mathematik III
",Modulplaner_TVWL!K16="Allgemeine und Anorganische Chemie
",Modulplaner_TVWL!K16="Anorganisch-Chemisches Praktikum
"),7,IF(OR(Modulplaner_TVWL!K16="Grundlagen BWL II
",Modulplaner_TVWL!K16="Maschinenkonstruktionslehre
"),8,IF(OR(Modulplaner_TVWL!K16="Einführung in die Statistik
",Modulplaner_TVWL!K16="Einführung in die Volkswirtschaftslehre
",Modulplaner_TVWL!K16="Grundlagen der Informatik
"),10,IF(Modulplaner_TVWL!K16="Experimentalphysik
",14,9)))))))</f>
        <v/>
      </c>
      <c r="K22" t="str">
        <f>IF(ISBLANK(Modulplaner_TVWL!M16),"",Modulplaner_TVWL!M16&amp;"  "&amp;MIN(Modulplaner_TVWL!N16,IF(OR(Modulplaner_TVWL!M16="Einführung in die Programmierung
",Modulplaner_TVWL!M16="Einführung in die Ökonometrie
",Modulplaner_TVWL!M16="Einführung in das Privatrecht
"),5,IF(Modulplaner_TVWL!M16="Verfassungs- und Verwaltungsrecht
",6,IF(OR(Modulplaner_TVWL!M16="Grundlagen BWL I
",Modulplaner_TVWL!M16="Mathematik I
",Modulplaner_TVWL!M16="Mathematik II
",Modulplaner_TVWL!M16="Mathematik III
",Modulplaner_TVWL!M16="Allgemeine und Anorganische Chemie
",Modulplaner_TVWL!M16="Anorganisch-Chemisches Praktikum
"),7,IF(OR(Modulplaner_TVWL!M16="Grundlagen BWL II
",Modulplaner_TVWL!M16="Maschinenkonstruktionslehre
"),8,IF(OR(Modulplaner_TVWL!M16="Einführung in die Statistik
",Modulplaner_TVWL!M16="Einführung in die Volkswirtschaftslehre
",Modulplaner_TVWL!M16="Grundlagen der Informatik
"),10,IF(Modulplaner_TVWL!M16="Experimentalphysik
",14,9)))))))&amp;"/"&amp;IF(OR(Modulplaner_TVWL!M16="Einführung in die Programmierung
",Modulplaner_TVWL!M16="Einführung in die Ökonometrie
",Modulplaner_TVWL!M16="Einführung in das Privatrecht
"),5,IF(Modulplaner_TVWL!M16="Verfassungs- und Verwaltungsrecht
",6,IF(OR(Modulplaner_TVWL!M16="Grundlagen BWL I
",Modulplaner_TVWL!M16="Mathematik I
",Modulplaner_TVWL!M16="Mathematik II
",Modulplaner_TVWL!M16="Mathematik III
",Modulplaner_TVWL!M16="Allgemeine und Anorganische Chemie
",Modulplaner_TVWL!M16="Anorganisch-Chemisches Praktikum
"),7,IF(OR(Modulplaner_TVWL!M16="Grundlagen BWL II
",Modulplaner_TVWL!M16="Maschinenkonstruktionslehre
"),8,IF(OR(Modulplaner_TVWL!M16="Einführung in die Statistik
",Modulplaner_TVWL!M16="Einführung in die Volkswirtschaftslehre
",Modulplaner_TVWL!M16="Grundlagen der Informatik
"),10,IF(Modulplaner_TVWL!M16="Experimentalphysik
",14,9)))))))</f>
        <v/>
      </c>
      <c r="L22" t="str">
        <f>IF(ISBLANK(Modulplaner_TVWL!O16),"",Modulplaner_TVWL!O16&amp;"  "&amp;MIN(Modulplaner_TVWL!P16,IF(OR(Modulplaner_TVWL!O16="Einführung in die Programmierung
",Modulplaner_TVWL!O16="Einführung in die Ökonometrie
",Modulplaner_TVWL!O16="Einführung in das Privatrecht
"),5,IF(Modulplaner_TVWL!O16="Verfassungs- und Verwaltungsrecht
",6,IF(OR(Modulplaner_TVWL!O16="Grundlagen BWL I
",Modulplaner_TVWL!O16="Mathematik I
",Modulplaner_TVWL!O16="Mathematik II
",Modulplaner_TVWL!O16="Mathematik III
",Modulplaner_TVWL!O16="Allgemeine und Anorganische Chemie
",Modulplaner_TVWL!O16="Anorganisch-Chemisches Praktikum
"),7,IF(OR(Modulplaner_TVWL!O16="Grundlagen BWL II
",Modulplaner_TVWL!O16="Maschinenkonstruktionslehre
"),8,IF(OR(Modulplaner_TVWL!O16="Einführung in die Statistik
",Modulplaner_TVWL!O16="Einführung in die Volkswirtschaftslehre
",Modulplaner_TVWL!O16="Grundlagen der Informatik
"),10,IF(Modulplaner_TVWL!O16="Experimentalphysik
",14,9)))))))&amp;"/"&amp;IF(OR(Modulplaner_TVWL!O16="Einführung in die Programmierung
",Modulplaner_TVWL!O16="Einführung in die Ökonometrie
",Modulplaner_TVWL!O16="Einführung in das Privatrecht
"),5,IF(Modulplaner_TVWL!O16="Verfassungs- und Verwaltungsrecht
",6,IF(OR(Modulplaner_TVWL!O16="Grundlagen BWL I
",Modulplaner_TVWL!O16="Mathematik I
",Modulplaner_TVWL!O16="Mathematik II
",Modulplaner_TVWL!O16="Mathematik III
",Modulplaner_TVWL!O16="Allgemeine und Anorganische Chemie
",Modulplaner_TVWL!O16="Anorganisch-Chemisches Praktikum
"),7,IF(OR(Modulplaner_TVWL!O16="Grundlagen BWL II
",Modulplaner_TVWL!O16="Maschinenkonstruktionslehre
"),8,IF(OR(Modulplaner_TVWL!O16="Einführung in die Statistik
",Modulplaner_TVWL!O16="Einführung in die Volkswirtschaftslehre
",Modulplaner_TVWL!O16="Grundlagen der Informatik
"),10,IF(Modulplaner_TVWL!O16="Experimentalphysik
",14,9)))))))</f>
        <v/>
      </c>
      <c r="M22" t="str">
        <f>IF(ISBLANK(Modulplaner_TVWL!Q16),"",Modulplaner_TVWL!Q16&amp;"  "&amp;MIN(Modulplaner_TVWL!R16,IF(OR(Modulplaner_TVWL!Q16="Einführung in die Programmierung
",Modulplaner_TVWL!Q16="Einführung in die Ökonometrie
",Modulplaner_TVWL!Q16="Einführung in das Privatrecht
"),5,IF(Modulplaner_TVWL!Q16="Verfassungs- und Verwaltungsrecht
",6,IF(OR(Modulplaner_TVWL!Q16="Grundlagen BWL I
",Modulplaner_TVWL!Q16="Mathematik I
",Modulplaner_TVWL!Q16="Mathematik II
",Modulplaner_TVWL!Q16="Mathematik III
",Modulplaner_TVWL!Q16="Allgemeine und Anorganische Chemie
",Modulplaner_TVWL!Q16="Anorganisch-Chemisches Praktikum
"),7,IF(OR(Modulplaner_TVWL!Q16="Grundlagen BWL II
",Modulplaner_TVWL!Q16="Maschinenkonstruktionslehre
"),8,IF(OR(Modulplaner_TVWL!Q16="Einführung in die Statistik
",Modulplaner_TVWL!Q16="Einführung in die Volkswirtschaftslehre
",Modulplaner_TVWL!Q16="Grundlagen der Informatik
"),10,IF(Modulplaner_TVWL!Q16="Experimentalphysik
",14,9)))))))&amp;"/"&amp;IF(OR(Modulplaner_TVWL!Q16="Einführung in die Programmierung
",Modulplaner_TVWL!Q16="Einführung in die Ökonometrie
",Modulplaner_TVWL!Q16="Einführung in das Privatrecht
"),5,IF(Modulplaner_TVWL!Q16="Verfassungs- und Verwaltungsrecht
",6,IF(OR(Modulplaner_TVWL!Q16="Grundlagen BWL I
",Modulplaner_TVWL!Q16="Mathematik I
",Modulplaner_TVWL!Q16="Mathematik II
",Modulplaner_TVWL!Q16="Mathematik III
",Modulplaner_TVWL!Q16="Allgemeine und Anorganische Chemie
",Modulplaner_TVWL!Q16="Anorganisch-Chemisches Praktikum
"),7,IF(OR(Modulplaner_TVWL!Q16="Grundlagen BWL II
",Modulplaner_TVWL!Q16="Maschinenkonstruktionslehre
"),8,IF(OR(Modulplaner_TVWL!Q16="Einführung in die Statistik
",Modulplaner_TVWL!Q16="Einführung in die Volkswirtschaftslehre
",Modulplaner_TVWL!Q16="Grundlagen der Informatik
"),10,IF(Modulplaner_TVWL!Q16="Experimentalphysik
",14,9)))))))</f>
        <v/>
      </c>
      <c r="N22" t="str">
        <f>IF(ISBLANK(Modulplaner_TVWL!S16),"",Modulplaner_TVWL!S16&amp;"  "&amp;MIN(Modulplaner_TVWL!T16,IF(OR(Modulplaner_TVWL!S16="Einführung in die Programmierung
",Modulplaner_TVWL!S16="Einführung in die Ökonometrie
",Modulplaner_TVWL!S16="Einführung in das Privatrecht
"),5,IF(Modulplaner_TVWL!S16="Verfassungs- und Verwaltungsrecht
",6,IF(OR(Modulplaner_TVWL!S16="Grundlagen BWL I
",Modulplaner_TVWL!S16="Mathematik I
",Modulplaner_TVWL!S16="Mathematik II
",Modulplaner_TVWL!S16="Mathematik III
",Modulplaner_TVWL!S16="Allgemeine und Anorganische Chemie
",Modulplaner_TVWL!S16="Anorganisch-Chemisches Praktikum
"),7,IF(OR(Modulplaner_TVWL!S16="Grundlagen BWL II
",Modulplaner_TVWL!S16="Maschinenkonstruktionslehre
"),8,IF(OR(Modulplaner_TVWL!S16="Einführung in die Statistik
",Modulplaner_TVWL!S16="Einführung in die Volkswirtschaftslehre
",Modulplaner_TVWL!S16="Grundlagen der Informatik
"),10,IF(Modulplaner_TVWL!S16="Experimentalphysik
",14,9)))))))&amp;"/"&amp;IF(OR(Modulplaner_TVWL!S16="Einführung in die Programmierung
",Modulplaner_TVWL!S16="Einführung in die Ökonometrie
",Modulplaner_TVWL!S16="Einführung in das Privatrecht
"),5,IF(Modulplaner_TVWL!S16="Verfassungs- und Verwaltungsrecht
",6,IF(OR(Modulplaner_TVWL!S16="Grundlagen BWL I
",Modulplaner_TVWL!S16="Mathematik I
",Modulplaner_TVWL!S16="Mathematik II
",Modulplaner_TVWL!S16="Mathematik III
",Modulplaner_TVWL!S16="Allgemeine und Anorganische Chemie
",Modulplaner_TVWL!S16="Anorganisch-Chemisches Praktikum
"),7,IF(OR(Modulplaner_TVWL!S16="Grundlagen BWL II
",Modulplaner_TVWL!S16="Maschinenkonstruktionslehre
"),8,IF(OR(Modulplaner_TVWL!S16="Einführung in die Statistik
",Modulplaner_TVWL!S16="Einführung in die Volkswirtschaftslehre
",Modulplaner_TVWL!S16="Grundlagen der Informatik
"),10,IF(Modulplaner_TVWL!S16="Experimentalphysik
",14,9)))))))</f>
        <v/>
      </c>
      <c r="P22" t="str">
        <f>IF(ISBLANK(Modulplaner_TVWL!M16),"",Modulplaner_TVWL!M16&amp;"  "&amp;MIN(Modulplaner_TVWL!N16,IF(OR(Modulplaner_TVWL!M16="Einführung in die Programmierung
",Modulplaner_TVWL!M16="Einführung in die Ökonometrie
",Modulplaner_TVWL!M16="Einführung in das Privatrecht
"),5,IF(Modulplaner_TVWL!M16="Verfassungs- und Verwaltungsrecht
",6,IF(OR(Modulplaner_TVWL!M16="Grundlagen BWL I
",Modulplaner_TVWL!M16="Mathematik I
",Modulplaner_TVWL!M16="Mathematik II
",Modulplaner_TVWL!M16="Mathematik III
",Modulplaner_TVWL!M16="Allgemeine und Anorganische Chemie
",Modulplaner_TVWL!M16="Anorganisch-Chemisches Praktikum
"),7,IF(OR(Modulplaner_TVWL!M16="Grundlagen BWL II
",Modulplaner_TVWL!M16="Maschinenkonstruktionslehre
"),8,IF(OR(Modulplaner_TVWL!M16="Einführung in die Statistik
",Modulplaner_TVWL!M16="Einführung in die Volkswirtschaftslehre
",Modulplaner_TVWL!M16="Grundlagen der Informatik
"),10,IF(Modulplaner_TVWL!M16="Experimentalphysik
",14,9)))))))&amp;"/"&amp;IF(OR(Modulplaner_TVWL!M16="Einführung in die Programmierung
",Modulplaner_TVWL!M16="Einführung in die Ökonometrie
",Modulplaner_TVWL!M16="Einführung in das Privatrecht
"),5,IF(Modulplaner_TVWL!M16="Verfassungs- und Verwaltungsrecht
",6,IF(OR(Modulplaner_TVWL!M16="Grundlagen BWL I
",Modulplaner_TVWL!M16="Mathematik I
",Modulplaner_TVWL!M16="Mathematik II
",Modulplaner_TVWL!M16="Mathematik III
",Modulplaner_TVWL!M16="Allgemeine und Anorganische Chemie
",Modulplaner_TVWL!M16="Anorganisch-Chemisches Praktikum
"),7,IF(OR(Modulplaner_TVWL!M16="Grundlagen BWL II
",Modulplaner_TVWL!M16="Maschinenkonstruktionslehre
"),8,IF(OR(Modulplaner_TVWL!M16="Einführung in die Statistik
",Modulplaner_TVWL!M16="Einführung in die Volkswirtschaftslehre
",Modulplaner_TVWL!M16="Grundlagen der Informatik
"),10,IF(Modulplaner_TVWL!M16="Experimentalphysik
",14,9)))))))</f>
        <v/>
      </c>
    </row>
    <row r="23" spans="1:16" ht="28.8" x14ac:dyDescent="0.3">
      <c r="A23" s="14" t="s">
        <v>58</v>
      </c>
      <c r="E23" s="24" t="s">
        <v>145</v>
      </c>
      <c r="F23" t="str">
        <f>IF(ISBLANK(Modulplaner_TVWL!C17),"",Modulplaner_TVWL!C17&amp;"  "&amp;MIN(Modulplaner_TVWL!D17,IF(OR(Modulplaner_TVWL!C17="Einführung in die Programmierung
",Modulplaner_TVWL!C17="Einführung in die Ökonometrie
",Modulplaner_TVWL!C17="Einführung in das Privatrecht
"),5,IF(Modulplaner_TVWL!C17="Verfassungs- und Verwaltungsrecht
",6,IF(OR(Modulplaner_TVWL!C17="Grundlagen BWL I
",Modulplaner_TVWL!C17="Mathematik I
",Modulplaner_TVWL!C17="Mathematik II
",Modulplaner_TVWL!C17="Mathematik III
",Modulplaner_TVWL!C17="Allgemeine und Anorganische Chemie
",Modulplaner_TVWL!C17="Anorganisch-Chemisches Praktikum
"),7,IF(OR(Modulplaner_TVWL!C17="Grundlagen BWL II
",Modulplaner_TVWL!C17="Maschinenkonstruktionslehre
"),8,IF(OR(Modulplaner_TVWL!C17="Einführung in die Statistik
",Modulplaner_TVWL!C17="Einführung in die Volkswirtschaftslehre
",Modulplaner_TVWL!C17="Grundlagen der Informatik
"),10,IF(Modulplaner_TVWL!C17="Experimentalphysik
",14,9)))))))&amp;"/"&amp;IF(OR(Modulplaner_TVWL!C17="Einführung in die Programmierung
",Modulplaner_TVWL!C17="Einführung in die Ökonometrie
",Modulplaner_TVWL!C17="Einführung in das Privatrecht
"),5,IF(Modulplaner_TVWL!C17="Verfassungs- und Verwaltungsrecht
",6,IF(OR(Modulplaner_TVWL!C17="Grundlagen BWL I
",Modulplaner_TVWL!C17="Mathematik I
",Modulplaner_TVWL!C17="Mathematik II
",Modulplaner_TVWL!C17="Mathematik III
",Modulplaner_TVWL!C17="Allgemeine und Anorganische Chemie
",Modulplaner_TVWL!C17="Anorganisch-Chemisches Praktikum
"),7,IF(OR(Modulplaner_TVWL!C17="Grundlagen BWL II
",Modulplaner_TVWL!C17="Maschinenkonstruktionslehre
"),8,IF(OR(Modulplaner_TVWL!C17="Einführung in die Statistik
",Modulplaner_TVWL!C17="Einführung in die Volkswirtschaftslehre
",Modulplaner_TVWL!C17="Grundlagen der Informatik
"),10,IF(Modulplaner_TVWL!C17="Experimentalphysik
",14,9)))))))</f>
        <v/>
      </c>
      <c r="G23" t="str">
        <f>IF(ISBLANK(Modulplaner_TVWL!E17),"",Modulplaner_TVWL!E17&amp;"  "&amp;MIN(Modulplaner_TVWL!F17,IF(OR(Modulplaner_TVWL!E17="Einführung in die Programmierung
",Modulplaner_TVWL!E17="Einführung in die Ökonometrie
",Modulplaner_TVWL!E17="Einführung in das Privatrecht
"),5,IF(Modulplaner_TVWL!E17="Verfassungs- und Verwaltungsrecht
",6,IF(OR(Modulplaner_TVWL!E17="Grundlagen BWL I
",Modulplaner_TVWL!E17="Mathematik I
",Modulplaner_TVWL!E17="Mathematik II
",Modulplaner_TVWL!E17="Mathematik III
",Modulplaner_TVWL!E17="Allgemeine und Anorganische Chemie
",Modulplaner_TVWL!E17="Anorganisch-Chemisches Praktikum
"),7,IF(OR(Modulplaner_TVWL!E17="Grundlagen BWL II
",Modulplaner_TVWL!E17="Maschinenkonstruktionslehre
"),8,IF(OR(Modulplaner_TVWL!E17="Einführung in die Statistik
",Modulplaner_TVWL!E17="Einführung in die Volkswirtschaftslehre
",Modulplaner_TVWL!E17="Grundlagen der Informatik
"),10,IF(Modulplaner_TVWL!E17="Experimentalphysik
",14,9)))))))&amp;"/"&amp;IF(OR(Modulplaner_TVWL!E17="Einführung in die Programmierung
",Modulplaner_TVWL!E17="Einführung in die Ökonometrie
",Modulplaner_TVWL!E17="Einführung in das Privatrecht
"),5,IF(Modulplaner_TVWL!E17="Verfassungs- und Verwaltungsrecht
",6,IF(OR(Modulplaner_TVWL!E17="Grundlagen BWL I
",Modulplaner_TVWL!E17="Mathematik I
",Modulplaner_TVWL!E17="Mathematik II
",Modulplaner_TVWL!E17="Mathematik III
",Modulplaner_TVWL!E17="Allgemeine und Anorganische Chemie
",Modulplaner_TVWL!E17="Anorganisch-Chemisches Praktikum
"),7,IF(OR(Modulplaner_TVWL!E17="Grundlagen BWL II
",Modulplaner_TVWL!E17="Maschinenkonstruktionslehre
"),8,IF(OR(Modulplaner_TVWL!E17="Einführung in die Statistik
",Modulplaner_TVWL!E17="Einführung in die Volkswirtschaftslehre
",Modulplaner_TVWL!E17="Grundlagen der Informatik
"),10,IF(Modulplaner_TVWL!E17="Experimentalphysik
",14,9)))))))</f>
        <v/>
      </c>
      <c r="H23" t="str">
        <f>IF(ISBLANK(Modulplaner_TVWL!G17),"",Modulplaner_TVWL!G17&amp;"  "&amp;MIN(Modulplaner_TVWL!H17,IF(OR(Modulplaner_TVWL!G17="Einführung in die Programmierung
",Modulplaner_TVWL!G17="Einführung in die Ökonometrie
",Modulplaner_TVWL!G17="Einführung in das Privatrecht
"),5,IF(Modulplaner_TVWL!G17="Verfassungs- und Verwaltungsrecht
",6,IF(OR(Modulplaner_TVWL!G17="Grundlagen BWL I
",Modulplaner_TVWL!G17="Mathematik I
",Modulplaner_TVWL!G17="Mathematik II
",Modulplaner_TVWL!G17="Mathematik III
",Modulplaner_TVWL!G17="Allgemeine und Anorganische Chemie
",Modulplaner_TVWL!G17="Anorganisch-Chemisches Praktikum
"),7,IF(OR(Modulplaner_TVWL!G17="Grundlagen BWL II
",Modulplaner_TVWL!G17="Maschinenkonstruktionslehre
"),8,IF(OR(Modulplaner_TVWL!G17="Einführung in die Statistik
",Modulplaner_TVWL!G17="Einführung in die Volkswirtschaftslehre
",Modulplaner_TVWL!G17="Grundlagen der Informatik
"),10,IF(Modulplaner_TVWL!G17="Experimentalphysik
",14,9)))))))&amp;"/"&amp;IF(OR(Modulplaner_TVWL!G17="Einführung in die Programmierung
",Modulplaner_TVWL!G17="Einführung in die Ökonometrie
",Modulplaner_TVWL!G17="Einführung in das Privatrecht
"),5,IF(Modulplaner_TVWL!G17="Verfassungs- und Verwaltungsrecht
",6,IF(OR(Modulplaner_TVWL!G17="Grundlagen BWL I
",Modulplaner_TVWL!G17="Mathematik I
",Modulplaner_TVWL!G17="Mathematik II
",Modulplaner_TVWL!G17="Mathematik III
",Modulplaner_TVWL!G17="Allgemeine und Anorganische Chemie
",Modulplaner_TVWL!G17="Anorganisch-Chemisches Praktikum
"),7,IF(OR(Modulplaner_TVWL!G17="Grundlagen BWL II
",Modulplaner_TVWL!G17="Maschinenkonstruktionslehre
"),8,IF(OR(Modulplaner_TVWL!G17="Einführung in die Statistik
",Modulplaner_TVWL!G17="Einführung in die Volkswirtschaftslehre
",Modulplaner_TVWL!G17="Grundlagen der Informatik
"),10,IF(Modulplaner_TVWL!G17="Experimentalphysik
",14,9)))))))</f>
        <v/>
      </c>
      <c r="I23" t="str">
        <f>IF(ISBLANK(Modulplaner_TVWL!I17),"",Modulplaner_TVWL!I17&amp;"  "&amp;MIN(Modulplaner_TVWL!J17,IF(OR(Modulplaner_TVWL!I17="Einführung in die Programmierung
",Modulplaner_TVWL!I17="Einführung in die Ökonometrie
",Modulplaner_TVWL!I17="Einführung in das Privatrecht
"),5,IF(Modulplaner_TVWL!I17="Verfassungs- und Verwaltungsrecht
",6,IF(OR(Modulplaner_TVWL!I17="Grundlagen BWL I
",Modulplaner_TVWL!I17="Mathematik I
",Modulplaner_TVWL!I17="Mathematik II
",Modulplaner_TVWL!I17="Mathematik III
",Modulplaner_TVWL!I17="Allgemeine und Anorganische Chemie
",Modulplaner_TVWL!I17="Anorganisch-Chemisches Praktikum
"),7,IF(OR(Modulplaner_TVWL!I17="Grundlagen BWL II
",Modulplaner_TVWL!I17="Maschinenkonstruktionslehre
"),8,IF(OR(Modulplaner_TVWL!I17="Einführung in die Statistik
",Modulplaner_TVWL!I17="Einführung in die Volkswirtschaftslehre
",Modulplaner_TVWL!I17="Grundlagen der Informatik
"),10,IF(Modulplaner_TVWL!I17="Experimentalphysik
",14,9)))))))&amp;"/"&amp;IF(OR(Modulplaner_TVWL!I17="Einführung in die Programmierung
",Modulplaner_TVWL!I17="Einführung in die Ökonometrie
",Modulplaner_TVWL!I17="Einführung in das Privatrecht
"),5,IF(Modulplaner_TVWL!I17="Verfassungs- und Verwaltungsrecht
",6,IF(OR(Modulplaner_TVWL!I17="Grundlagen BWL I
",Modulplaner_TVWL!I17="Mathematik I
",Modulplaner_TVWL!I17="Mathematik II
",Modulplaner_TVWL!I17="Mathematik III
",Modulplaner_TVWL!I17="Allgemeine und Anorganische Chemie
",Modulplaner_TVWL!I17="Anorganisch-Chemisches Praktikum
"),7,IF(OR(Modulplaner_TVWL!I17="Grundlagen BWL II
",Modulplaner_TVWL!I17="Maschinenkonstruktionslehre
"),8,IF(OR(Modulplaner_TVWL!I17="Einführung in die Statistik
",Modulplaner_TVWL!I17="Einführung in die Volkswirtschaftslehre
",Modulplaner_TVWL!I17="Grundlagen der Informatik
"),10,IF(Modulplaner_TVWL!I17="Experimentalphysik
",14,9)))))))</f>
        <v/>
      </c>
      <c r="J23" t="str">
        <f>IF(ISBLANK(Modulplaner_TVWL!K17),"",Modulplaner_TVWL!K17&amp;"  "&amp;MIN(Modulplaner_TVWL!L17,IF(OR(Modulplaner_TVWL!K17="Einführung in die Programmierung
",Modulplaner_TVWL!K17="Einführung in die Ökonometrie
",Modulplaner_TVWL!K17="Einführung in das Privatrecht
"),5,IF(Modulplaner_TVWL!K17="Verfassungs- und Verwaltungsrecht
",6,IF(OR(Modulplaner_TVWL!K17="Grundlagen BWL I
",Modulplaner_TVWL!K17="Mathematik I
",Modulplaner_TVWL!K17="Mathematik II
",Modulplaner_TVWL!K17="Mathematik III
",Modulplaner_TVWL!K17="Allgemeine und Anorganische Chemie
",Modulplaner_TVWL!K17="Anorganisch-Chemisches Praktikum
"),7,IF(OR(Modulplaner_TVWL!K17="Grundlagen BWL II
",Modulplaner_TVWL!K17="Maschinenkonstruktionslehre
"),8,IF(OR(Modulplaner_TVWL!K17="Einführung in die Statistik
",Modulplaner_TVWL!K17="Einführung in die Volkswirtschaftslehre
",Modulplaner_TVWL!K17="Grundlagen der Informatik
"),10,IF(Modulplaner_TVWL!K17="Experimentalphysik
",14,9)))))))&amp;"/"&amp;IF(OR(Modulplaner_TVWL!K17="Einführung in die Programmierung
",Modulplaner_TVWL!K17="Einführung in die Ökonometrie
",Modulplaner_TVWL!K17="Einführung in das Privatrecht
"),5,IF(Modulplaner_TVWL!K17="Verfassungs- und Verwaltungsrecht
",6,IF(OR(Modulplaner_TVWL!K17="Grundlagen BWL I
",Modulplaner_TVWL!K17="Mathematik I
",Modulplaner_TVWL!K17="Mathematik II
",Modulplaner_TVWL!K17="Mathematik III
",Modulplaner_TVWL!K17="Allgemeine und Anorganische Chemie
",Modulplaner_TVWL!K17="Anorganisch-Chemisches Praktikum
"),7,IF(OR(Modulplaner_TVWL!K17="Grundlagen BWL II
",Modulplaner_TVWL!K17="Maschinenkonstruktionslehre
"),8,IF(OR(Modulplaner_TVWL!K17="Einführung in die Statistik
",Modulplaner_TVWL!K17="Einführung in die Volkswirtschaftslehre
",Modulplaner_TVWL!K17="Grundlagen der Informatik
"),10,IF(Modulplaner_TVWL!K17="Experimentalphysik
",14,9)))))))</f>
        <v/>
      </c>
      <c r="K23" t="str">
        <f>IF(ISBLANK(Modulplaner_TVWL!M17),"",Modulplaner_TVWL!M17&amp;"  "&amp;MIN(Modulplaner_TVWL!N17,IF(OR(Modulplaner_TVWL!M17="Einführung in die Programmierung
",Modulplaner_TVWL!M17="Einführung in die Ökonometrie
",Modulplaner_TVWL!M17="Einführung in das Privatrecht
"),5,IF(Modulplaner_TVWL!M17="Verfassungs- und Verwaltungsrecht
",6,IF(OR(Modulplaner_TVWL!M17="Grundlagen BWL I
",Modulplaner_TVWL!M17="Mathematik I
",Modulplaner_TVWL!M17="Mathematik II
",Modulplaner_TVWL!M17="Mathematik III
",Modulplaner_TVWL!M17="Allgemeine und Anorganische Chemie
",Modulplaner_TVWL!M17="Anorganisch-Chemisches Praktikum
"),7,IF(OR(Modulplaner_TVWL!M17="Grundlagen BWL II
",Modulplaner_TVWL!M17="Maschinenkonstruktionslehre
"),8,IF(OR(Modulplaner_TVWL!M17="Einführung in die Statistik
",Modulplaner_TVWL!M17="Einführung in die Volkswirtschaftslehre
",Modulplaner_TVWL!M17="Grundlagen der Informatik
"),10,IF(Modulplaner_TVWL!M17="Experimentalphysik
",14,9)))))))&amp;"/"&amp;IF(OR(Modulplaner_TVWL!M17="Einführung in die Programmierung
",Modulplaner_TVWL!M17="Einführung in die Ökonometrie
",Modulplaner_TVWL!M17="Einführung in das Privatrecht
"),5,IF(Modulplaner_TVWL!M17="Verfassungs- und Verwaltungsrecht
",6,IF(OR(Modulplaner_TVWL!M17="Grundlagen BWL I
",Modulplaner_TVWL!M17="Mathematik I
",Modulplaner_TVWL!M17="Mathematik II
",Modulplaner_TVWL!M17="Mathematik III
",Modulplaner_TVWL!M17="Allgemeine und Anorganische Chemie
",Modulplaner_TVWL!M17="Anorganisch-Chemisches Praktikum
"),7,IF(OR(Modulplaner_TVWL!M17="Grundlagen BWL II
",Modulplaner_TVWL!M17="Maschinenkonstruktionslehre
"),8,IF(OR(Modulplaner_TVWL!M17="Einführung in die Statistik
",Modulplaner_TVWL!M17="Einführung in die Volkswirtschaftslehre
",Modulplaner_TVWL!M17="Grundlagen der Informatik
"),10,IF(Modulplaner_TVWL!M17="Experimentalphysik
",14,9)))))))</f>
        <v/>
      </c>
      <c r="L23" t="str">
        <f>IF(ISBLANK(Modulplaner_TVWL!O17),"",Modulplaner_TVWL!O17&amp;"  "&amp;MIN(Modulplaner_TVWL!P17,IF(OR(Modulplaner_TVWL!O17="Einführung in die Programmierung
",Modulplaner_TVWL!O17="Einführung in die Ökonometrie
",Modulplaner_TVWL!O17="Einführung in das Privatrecht
"),5,IF(Modulplaner_TVWL!O17="Verfassungs- und Verwaltungsrecht
",6,IF(OR(Modulplaner_TVWL!O17="Grundlagen BWL I
",Modulplaner_TVWL!O17="Mathematik I
",Modulplaner_TVWL!O17="Mathematik II
",Modulplaner_TVWL!O17="Mathematik III
",Modulplaner_TVWL!O17="Allgemeine und Anorganische Chemie
",Modulplaner_TVWL!O17="Anorganisch-Chemisches Praktikum
"),7,IF(OR(Modulplaner_TVWL!O17="Grundlagen BWL II
",Modulplaner_TVWL!O17="Maschinenkonstruktionslehre
"),8,IF(OR(Modulplaner_TVWL!O17="Einführung in die Statistik
",Modulplaner_TVWL!O17="Einführung in die Volkswirtschaftslehre
",Modulplaner_TVWL!O17="Grundlagen der Informatik
"),10,IF(Modulplaner_TVWL!O17="Experimentalphysik
",14,9)))))))&amp;"/"&amp;IF(OR(Modulplaner_TVWL!O17="Einführung in die Programmierung
",Modulplaner_TVWL!O17="Einführung in die Ökonometrie
",Modulplaner_TVWL!O17="Einführung in das Privatrecht
"),5,IF(Modulplaner_TVWL!O17="Verfassungs- und Verwaltungsrecht
",6,IF(OR(Modulplaner_TVWL!O17="Grundlagen BWL I
",Modulplaner_TVWL!O17="Mathematik I
",Modulplaner_TVWL!O17="Mathematik II
",Modulplaner_TVWL!O17="Mathematik III
",Modulplaner_TVWL!O17="Allgemeine und Anorganische Chemie
",Modulplaner_TVWL!O17="Anorganisch-Chemisches Praktikum
"),7,IF(OR(Modulplaner_TVWL!O17="Grundlagen BWL II
",Modulplaner_TVWL!O17="Maschinenkonstruktionslehre
"),8,IF(OR(Modulplaner_TVWL!O17="Einführung in die Statistik
",Modulplaner_TVWL!O17="Einführung in die Volkswirtschaftslehre
",Modulplaner_TVWL!O17="Grundlagen der Informatik
"),10,IF(Modulplaner_TVWL!O17="Experimentalphysik
",14,9)))))))</f>
        <v/>
      </c>
      <c r="M23" t="str">
        <f>IF(ISBLANK(Modulplaner_TVWL!Q17),"",Modulplaner_TVWL!Q17&amp;"  "&amp;MIN(Modulplaner_TVWL!R17,IF(OR(Modulplaner_TVWL!Q17="Einführung in die Programmierung
",Modulplaner_TVWL!Q17="Einführung in die Ökonometrie
",Modulplaner_TVWL!Q17="Einführung in das Privatrecht
"),5,IF(Modulplaner_TVWL!Q17="Verfassungs- und Verwaltungsrecht
",6,IF(OR(Modulplaner_TVWL!Q17="Grundlagen BWL I
",Modulplaner_TVWL!Q17="Mathematik I
",Modulplaner_TVWL!Q17="Mathematik II
",Modulplaner_TVWL!Q17="Mathematik III
",Modulplaner_TVWL!Q17="Allgemeine und Anorganische Chemie
",Modulplaner_TVWL!Q17="Anorganisch-Chemisches Praktikum
"),7,IF(OR(Modulplaner_TVWL!Q17="Grundlagen BWL II
",Modulplaner_TVWL!Q17="Maschinenkonstruktionslehre
"),8,IF(OR(Modulplaner_TVWL!Q17="Einführung in die Statistik
",Modulplaner_TVWL!Q17="Einführung in die Volkswirtschaftslehre
",Modulplaner_TVWL!Q17="Grundlagen der Informatik
"),10,IF(Modulplaner_TVWL!Q17="Experimentalphysik
",14,9)))))))&amp;"/"&amp;IF(OR(Modulplaner_TVWL!Q17="Einführung in die Programmierung
",Modulplaner_TVWL!Q17="Einführung in die Ökonometrie
",Modulplaner_TVWL!Q17="Einführung in das Privatrecht
"),5,IF(Modulplaner_TVWL!Q17="Verfassungs- und Verwaltungsrecht
",6,IF(OR(Modulplaner_TVWL!Q17="Grundlagen BWL I
",Modulplaner_TVWL!Q17="Mathematik I
",Modulplaner_TVWL!Q17="Mathematik II
",Modulplaner_TVWL!Q17="Mathematik III
",Modulplaner_TVWL!Q17="Allgemeine und Anorganische Chemie
",Modulplaner_TVWL!Q17="Anorganisch-Chemisches Praktikum
"),7,IF(OR(Modulplaner_TVWL!Q17="Grundlagen BWL II
",Modulplaner_TVWL!Q17="Maschinenkonstruktionslehre
"),8,IF(OR(Modulplaner_TVWL!Q17="Einführung in die Statistik
",Modulplaner_TVWL!Q17="Einführung in die Volkswirtschaftslehre
",Modulplaner_TVWL!Q17="Grundlagen der Informatik
"),10,IF(Modulplaner_TVWL!Q17="Experimentalphysik
",14,9)))))))</f>
        <v/>
      </c>
      <c r="N23" t="str">
        <f>IF(ISBLANK(Modulplaner_TVWL!S17),"",Modulplaner_TVWL!S17&amp;"  "&amp;MIN(Modulplaner_TVWL!T17,IF(OR(Modulplaner_TVWL!S17="Einführung in die Programmierung
",Modulplaner_TVWL!S17="Einführung in die Ökonometrie
",Modulplaner_TVWL!S17="Einführung in das Privatrecht
"),5,IF(Modulplaner_TVWL!S17="Verfassungs- und Verwaltungsrecht
",6,IF(OR(Modulplaner_TVWL!S17="Grundlagen BWL I
",Modulplaner_TVWL!S17="Mathematik I
",Modulplaner_TVWL!S17="Mathematik II
",Modulplaner_TVWL!S17="Mathematik III
",Modulplaner_TVWL!S17="Allgemeine und Anorganische Chemie
",Modulplaner_TVWL!S17="Anorganisch-Chemisches Praktikum
"),7,IF(OR(Modulplaner_TVWL!S17="Grundlagen BWL II
",Modulplaner_TVWL!S17="Maschinenkonstruktionslehre
"),8,IF(OR(Modulplaner_TVWL!S17="Einführung in die Statistik
",Modulplaner_TVWL!S17="Einführung in die Volkswirtschaftslehre
",Modulplaner_TVWL!S17="Grundlagen der Informatik
"),10,IF(Modulplaner_TVWL!S17="Experimentalphysik
",14,9)))))))&amp;"/"&amp;IF(OR(Modulplaner_TVWL!S17="Einführung in die Programmierung
",Modulplaner_TVWL!S17="Einführung in die Ökonometrie
",Modulplaner_TVWL!S17="Einführung in das Privatrecht
"),5,IF(Modulplaner_TVWL!S17="Verfassungs- und Verwaltungsrecht
",6,IF(OR(Modulplaner_TVWL!S17="Grundlagen BWL I
",Modulplaner_TVWL!S17="Mathematik I
",Modulplaner_TVWL!S17="Mathematik II
",Modulplaner_TVWL!S17="Mathematik III
",Modulplaner_TVWL!S17="Allgemeine und Anorganische Chemie
",Modulplaner_TVWL!S17="Anorganisch-Chemisches Praktikum
"),7,IF(OR(Modulplaner_TVWL!S17="Grundlagen BWL II
",Modulplaner_TVWL!S17="Maschinenkonstruktionslehre
"),8,IF(OR(Modulplaner_TVWL!S17="Einführung in die Statistik
",Modulplaner_TVWL!S17="Einführung in die Volkswirtschaftslehre
",Modulplaner_TVWL!S17="Grundlagen der Informatik
"),10,IF(Modulplaner_TVWL!S17="Experimentalphysik
",14,9)))))))</f>
        <v/>
      </c>
      <c r="P23" t="str">
        <f>IF(ISBLANK(Modulplaner_TVWL!M17),"",Modulplaner_TVWL!M17&amp;"  "&amp;MIN(Modulplaner_TVWL!N17,IF(OR(Modulplaner_TVWL!M17="Einführung in die Programmierung
",Modulplaner_TVWL!M17="Einführung in die Ökonometrie
",Modulplaner_TVWL!M17="Einführung in das Privatrecht
"),5,IF(Modulplaner_TVWL!M17="Verfassungs- und Verwaltungsrecht
",6,IF(OR(Modulplaner_TVWL!M17="Grundlagen BWL I
",Modulplaner_TVWL!M17="Mathematik I
",Modulplaner_TVWL!M17="Mathematik II
",Modulplaner_TVWL!M17="Mathematik III
",Modulplaner_TVWL!M17="Allgemeine und Anorganische Chemie
",Modulplaner_TVWL!M17="Anorganisch-Chemisches Praktikum
"),7,IF(OR(Modulplaner_TVWL!M17="Grundlagen BWL II
",Modulplaner_TVWL!M17="Maschinenkonstruktionslehre
"),8,IF(OR(Modulplaner_TVWL!M17="Einführung in die Statistik
",Modulplaner_TVWL!M17="Einführung in die Volkswirtschaftslehre
",Modulplaner_TVWL!M17="Grundlagen der Informatik
"),10,IF(Modulplaner_TVWL!M17="Experimentalphysik
",14,9)))))))&amp;"/"&amp;IF(OR(Modulplaner_TVWL!M17="Einführung in die Programmierung
",Modulplaner_TVWL!M17="Einführung in die Ökonometrie
",Modulplaner_TVWL!M17="Einführung in das Privatrecht
"),5,IF(Modulplaner_TVWL!M17="Verfassungs- und Verwaltungsrecht
",6,IF(OR(Modulplaner_TVWL!M17="Grundlagen BWL I
",Modulplaner_TVWL!M17="Mathematik I
",Modulplaner_TVWL!M17="Mathematik II
",Modulplaner_TVWL!M17="Mathematik III
",Modulplaner_TVWL!M17="Allgemeine und Anorganische Chemie
",Modulplaner_TVWL!M17="Anorganisch-Chemisches Praktikum
"),7,IF(OR(Modulplaner_TVWL!M17="Grundlagen BWL II
",Modulplaner_TVWL!M17="Maschinenkonstruktionslehre
"),8,IF(OR(Modulplaner_TVWL!M17="Einführung in die Statistik
",Modulplaner_TVWL!M17="Einführung in die Volkswirtschaftslehre
",Modulplaner_TVWL!M17="Grundlagen der Informatik
"),10,IF(Modulplaner_TVWL!M17="Experimentalphysik
",14,9)))))))</f>
        <v/>
      </c>
    </row>
    <row r="24" spans="1:16" ht="28.8" x14ac:dyDescent="0.3">
      <c r="A24" s="15" t="s">
        <v>134</v>
      </c>
      <c r="E24" s="24" t="s">
        <v>9</v>
      </c>
      <c r="F24" t="str">
        <f>IF(ISBLANK(Modulplaner_TVWL!C18),"",Modulplaner_TVWL!C18&amp;"  3/3")</f>
        <v/>
      </c>
      <c r="G24" t="str">
        <f>IF(ISBLANK(Modulplaner_TVWL!E18),"",Modulplaner_TVWL!E18&amp;"  3/3")</f>
        <v/>
      </c>
      <c r="H24" t="str">
        <f>IF(ISBLANK(Modulplaner_TVWL!G18),"",Modulplaner_TVWL!G18&amp;"  3/3")</f>
        <v/>
      </c>
      <c r="I24" t="str">
        <f>IF(ISBLANK(Modulplaner_TVWL!I18),"",Modulplaner_TVWL!I18&amp;"  3/3")</f>
        <v/>
      </c>
      <c r="J24" t="str">
        <f>IF(ISBLANK(Modulplaner_TVWL!K18),"",Modulplaner_TVWL!K18&amp;"  3/3")</f>
        <v/>
      </c>
      <c r="K24" t="str">
        <f>IF(ISBLANK(Modulplaner_TVWL!M18),"",Modulplaner_TVWL!M18&amp;"  3/3")</f>
        <v/>
      </c>
      <c r="L24" t="str">
        <f>IF(ISBLANK(Modulplaner_TVWL!O18),"",Modulplaner_TVWL!O18&amp;"  3/3")</f>
        <v/>
      </c>
      <c r="M24" t="str">
        <f>IF(ISBLANK(Modulplaner_TVWL!Q18),"",Modulplaner_TVWL!Q18&amp;"  3/3")</f>
        <v/>
      </c>
      <c r="N24" t="str">
        <f>IF(ISBLANK(Modulplaner_TVWL!S18),"",Modulplaner_TVWL!S18&amp;"  3/3")</f>
        <v/>
      </c>
    </row>
    <row r="25" spans="1:16" ht="28.8" x14ac:dyDescent="0.3">
      <c r="A25" s="14" t="s">
        <v>62</v>
      </c>
      <c r="E25" s="24" t="s">
        <v>11</v>
      </c>
      <c r="F25" t="str">
        <f>IF(ISBLANK(Modulplaner_TVWL!C19),"",Modulplaner_TVWL!C19&amp;"  10/10")</f>
        <v/>
      </c>
      <c r="G25" t="str">
        <f>IF(ISBLANK(Modulplaner_TVWL!E19),"",Modulplaner_TVWL!E19&amp;"  10/10")</f>
        <v/>
      </c>
      <c r="H25" t="str">
        <f>IF(ISBLANK(Modulplaner_TVWL!G19),"",Modulplaner_TVWL!G19&amp;"  10/10")</f>
        <v/>
      </c>
      <c r="I25" t="str">
        <f>IF(ISBLANK(Modulplaner_TVWL!I19),"",Modulplaner_TVWL!I19&amp;"  10/10")</f>
        <v/>
      </c>
      <c r="J25" t="str">
        <f>IF(ISBLANK(Modulplaner_TVWL!K19),"",Modulplaner_TVWL!K19&amp;"  10/10")</f>
        <v/>
      </c>
      <c r="K25" t="str">
        <f>IF(ISBLANK(Modulplaner_TVWL!M19),"",Modulplaner_TVWL!M19&amp;"  10/10")</f>
        <v/>
      </c>
      <c r="L25" t="str">
        <f>IF(ISBLANK(Modulplaner_TVWL!O19),"",Modulplaner_TVWL!O19&amp;"  10/10")</f>
        <v/>
      </c>
      <c r="M25" t="str">
        <f>IF(ISBLANK(Modulplaner_TVWL!Q19),"",Modulplaner_TVWL!Q19&amp;"  10/10")</f>
        <v/>
      </c>
      <c r="N25" t="str">
        <f>IF(ISBLANK(Modulplaner_TVWL!S19),"",Modulplaner_TVWL!S19&amp;"  10/10")</f>
        <v/>
      </c>
    </row>
    <row r="26" spans="1:16" ht="28.8" x14ac:dyDescent="0.3">
      <c r="A26" s="15" t="s">
        <v>63</v>
      </c>
      <c r="E26" s="24" t="s">
        <v>12</v>
      </c>
      <c r="F26" t="str">
        <f>IF(ISBLANK(Modulplaner_TVWL!C20),"",Modulplaner_TVWL!C20&amp;"  12/12")</f>
        <v/>
      </c>
      <c r="G26" t="str">
        <f>IF(ISBLANK(Modulplaner_TVWL!E20),"",Modulplaner_TVWL!E20&amp;"  12/12")</f>
        <v/>
      </c>
      <c r="H26" t="str">
        <f>IF(ISBLANK(Modulplaner_TVWL!G20),"",Modulplaner_TVWL!G20&amp;"  12/12")</f>
        <v/>
      </c>
      <c r="I26" t="str">
        <f>IF(ISBLANK(Modulplaner_TVWL!I20),"",Modulplaner_TVWL!I20&amp;"  12/12")</f>
        <v/>
      </c>
      <c r="J26" t="str">
        <f>IF(ISBLANK(Modulplaner_TVWL!K20),"",Modulplaner_TVWL!K20&amp;"  12/12")</f>
        <v/>
      </c>
      <c r="K26" t="str">
        <f>IF(ISBLANK(Modulplaner_TVWL!M20),"",Modulplaner_TVWL!M20&amp;"  12/12")</f>
        <v/>
      </c>
      <c r="L26" t="str">
        <f>IF(ISBLANK(Modulplaner_TVWL!O20),"",Modulplaner_TVWL!O20&amp;"  12/12")</f>
        <v/>
      </c>
      <c r="M26" t="str">
        <f>IF(ISBLANK(Modulplaner_TVWL!Q20),"",Modulplaner_TVWL!Q20&amp;"  12/12")</f>
        <v/>
      </c>
      <c r="N26" t="str">
        <f>IF(ISBLANK(Modulplaner_TVWL!S20),"",Modulplaner_TVWL!S20&amp;"  12/12")</f>
        <v/>
      </c>
    </row>
    <row r="27" spans="1:16" ht="28.8" x14ac:dyDescent="0.3">
      <c r="A27" s="14" t="s">
        <v>64</v>
      </c>
    </row>
    <row r="28" spans="1:16" ht="28.8" x14ac:dyDescent="0.3">
      <c r="A28" s="15" t="s">
        <v>149</v>
      </c>
    </row>
    <row r="29" spans="1:16" ht="28.8" x14ac:dyDescent="0.3">
      <c r="A29" s="14" t="s">
        <v>152</v>
      </c>
    </row>
    <row r="30" spans="1:16" ht="28.8" x14ac:dyDescent="0.3">
      <c r="A30" s="15" t="s">
        <v>65</v>
      </c>
    </row>
    <row r="31" spans="1:16" ht="28.8" x14ac:dyDescent="0.3">
      <c r="A31" s="14" t="s">
        <v>66</v>
      </c>
    </row>
    <row r="32" spans="1:16" ht="28.8" x14ac:dyDescent="0.3">
      <c r="A32" s="15" t="s">
        <v>67</v>
      </c>
    </row>
    <row r="33" spans="1:1" ht="28.8" x14ac:dyDescent="0.3">
      <c r="A33" s="14" t="s">
        <v>68</v>
      </c>
    </row>
    <row r="34" spans="1:1" ht="43.2" x14ac:dyDescent="0.3">
      <c r="A34" s="15" t="s">
        <v>69</v>
      </c>
    </row>
    <row r="35" spans="1:1" ht="43.2" x14ac:dyDescent="0.3">
      <c r="A35" s="14" t="s">
        <v>70</v>
      </c>
    </row>
    <row r="36" spans="1:1" ht="43.2" x14ac:dyDescent="0.3">
      <c r="A36" s="15" t="s">
        <v>71</v>
      </c>
    </row>
    <row r="37" spans="1:1" ht="28.8" x14ac:dyDescent="0.3">
      <c r="A37" s="14" t="s">
        <v>72</v>
      </c>
    </row>
    <row r="38" spans="1:1" ht="28.8" x14ac:dyDescent="0.3">
      <c r="A38" s="15" t="s">
        <v>73</v>
      </c>
    </row>
    <row r="39" spans="1:1" ht="28.8" x14ac:dyDescent="0.3">
      <c r="A39" s="14" t="s">
        <v>74</v>
      </c>
    </row>
    <row r="40" spans="1:1" ht="28.8" x14ac:dyDescent="0.3">
      <c r="A40" s="15" t="s">
        <v>75</v>
      </c>
    </row>
    <row r="41" spans="1:1" ht="28.8" x14ac:dyDescent="0.3">
      <c r="A41" s="14" t="s">
        <v>76</v>
      </c>
    </row>
    <row r="42" spans="1:1" ht="28.8" x14ac:dyDescent="0.3">
      <c r="A42" s="15" t="s">
        <v>77</v>
      </c>
    </row>
    <row r="43" spans="1:1" ht="28.8" x14ac:dyDescent="0.3">
      <c r="A43" s="14" t="s">
        <v>78</v>
      </c>
    </row>
    <row r="44" spans="1:1" ht="28.8" x14ac:dyDescent="0.3">
      <c r="A44" s="15" t="s">
        <v>79</v>
      </c>
    </row>
    <row r="45" spans="1:1" ht="28.8" x14ac:dyDescent="0.3">
      <c r="A45" s="15" t="s">
        <v>82</v>
      </c>
    </row>
    <row r="46" spans="1:1" ht="28.8" x14ac:dyDescent="0.3">
      <c r="A46" s="15" t="s">
        <v>137</v>
      </c>
    </row>
    <row r="47" spans="1:1" ht="28.8" x14ac:dyDescent="0.3">
      <c r="A47" s="15" t="s">
        <v>131</v>
      </c>
    </row>
    <row r="48" spans="1:1" ht="28.8" x14ac:dyDescent="0.3">
      <c r="A48" s="14" t="s">
        <v>81</v>
      </c>
    </row>
    <row r="49" spans="1:1" ht="28.8" x14ac:dyDescent="0.3">
      <c r="A49" s="15" t="s">
        <v>83</v>
      </c>
    </row>
    <row r="50" spans="1:1" ht="28.8" x14ac:dyDescent="0.3">
      <c r="A50" s="14" t="s">
        <v>84</v>
      </c>
    </row>
    <row r="51" spans="1:1" ht="28.8" x14ac:dyDescent="0.3">
      <c r="A51" s="15" t="s">
        <v>85</v>
      </c>
    </row>
    <row r="52" spans="1:1" ht="28.8" x14ac:dyDescent="0.3">
      <c r="A52" s="15" t="s">
        <v>140</v>
      </c>
    </row>
    <row r="53" spans="1:1" ht="28.8" x14ac:dyDescent="0.3">
      <c r="A53" s="15" t="s">
        <v>138</v>
      </c>
    </row>
    <row r="54" spans="1:1" ht="28.8" x14ac:dyDescent="0.3">
      <c r="A54" s="15" t="s">
        <v>88</v>
      </c>
    </row>
    <row r="55" spans="1:1" ht="28.8" x14ac:dyDescent="0.3">
      <c r="A55" s="15" t="s">
        <v>89</v>
      </c>
    </row>
    <row r="56" spans="1:1" ht="28.8" x14ac:dyDescent="0.3">
      <c r="A56" s="14" t="s">
        <v>90</v>
      </c>
    </row>
    <row r="57" spans="1:1" ht="28.8" x14ac:dyDescent="0.3">
      <c r="A57" s="15" t="s">
        <v>91</v>
      </c>
    </row>
    <row r="58" spans="1:1" ht="28.8" x14ac:dyDescent="0.3">
      <c r="A58" s="14" t="s">
        <v>92</v>
      </c>
    </row>
    <row r="59" spans="1:1" ht="28.8" x14ac:dyDescent="0.3">
      <c r="A59" s="14" t="s">
        <v>94</v>
      </c>
    </row>
    <row r="60" spans="1:1" ht="28.8" x14ac:dyDescent="0.3">
      <c r="A60" s="15" t="s">
        <v>95</v>
      </c>
    </row>
    <row r="61" spans="1:1" ht="28.8" x14ac:dyDescent="0.3">
      <c r="A61" s="14" t="s">
        <v>96</v>
      </c>
    </row>
    <row r="62" spans="1:1" ht="28.8" x14ac:dyDescent="0.3">
      <c r="A62" s="15" t="s">
        <v>97</v>
      </c>
    </row>
    <row r="63" spans="1:1" ht="28.8" x14ac:dyDescent="0.3">
      <c r="A63" s="15" t="s">
        <v>133</v>
      </c>
    </row>
    <row r="64" spans="1:1" ht="28.8" x14ac:dyDescent="0.3">
      <c r="A64" s="14" t="s">
        <v>98</v>
      </c>
    </row>
    <row r="65" spans="1:1" ht="43.2" x14ac:dyDescent="0.3">
      <c r="A65" s="15" t="s">
        <v>99</v>
      </c>
    </row>
    <row r="66" spans="1:1" ht="28.8" x14ac:dyDescent="0.3">
      <c r="A66" s="14" t="s">
        <v>102</v>
      </c>
    </row>
    <row r="67" spans="1:1" ht="43.2" x14ac:dyDescent="0.3">
      <c r="A67" s="15" t="s">
        <v>105</v>
      </c>
    </row>
    <row r="68" spans="1:1" ht="28.8" x14ac:dyDescent="0.3">
      <c r="A68" s="14" t="s">
        <v>106</v>
      </c>
    </row>
    <row r="69" spans="1:1" ht="28.8" x14ac:dyDescent="0.3">
      <c r="A69" s="15" t="s">
        <v>139</v>
      </c>
    </row>
    <row r="70" spans="1:1" ht="28.8" x14ac:dyDescent="0.3">
      <c r="A70" s="15" t="s">
        <v>41</v>
      </c>
    </row>
  </sheetData>
  <sheetProtection algorithmName="SHA-512" hashValue="e9eb0MMvFdZw+vl12jgwH51k+ggd2zXbsTI1dbwl3INqofE01g0AFbB66fvkhjN6X5vtqv0u1BkBxP90l2kM/A==" saltValue="c93iTkbIh44ZkvkR38CllQ==" spinCount="100000" sheet="1" objects="1" scenarios="1"/>
  <autoFilter ref="A1:A70">
    <sortState ref="A2:A70">
      <sortCondition ref="A1:A70"/>
    </sortState>
  </autoFilter>
  <sortState ref="A13:A70">
    <sortCondition ref="A1"/>
  </sortState>
  <phoneticPr fontId="9" type="noConversion"/>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zoomScale="55" zoomScaleNormal="55" workbookViewId="0">
      <selection activeCell="B110" sqref="B110"/>
    </sheetView>
  </sheetViews>
  <sheetFormatPr baseColWidth="10" defaultRowHeight="14.4" x14ac:dyDescent="0.3"/>
  <cols>
    <col min="1" max="1" width="47" bestFit="1" customWidth="1"/>
    <col min="3" max="3" width="26.44140625" bestFit="1" customWidth="1"/>
    <col min="5" max="5" width="23.109375" bestFit="1" customWidth="1"/>
    <col min="7" max="7" width="40.6640625" bestFit="1" customWidth="1"/>
    <col min="12" max="12" width="13.109375" bestFit="1" customWidth="1"/>
    <col min="13" max="13" width="40.6640625" bestFit="1" customWidth="1"/>
    <col min="14" max="14" width="14.44140625" bestFit="1" customWidth="1"/>
  </cols>
  <sheetData>
    <row r="1" spans="1:14" x14ac:dyDescent="0.3">
      <c r="A1" t="s">
        <v>121</v>
      </c>
      <c r="B1" s="13" t="s">
        <v>21</v>
      </c>
      <c r="C1" s="10"/>
      <c r="E1" s="53" t="s">
        <v>125</v>
      </c>
      <c r="F1">
        <v>1</v>
      </c>
      <c r="G1" t="str">
        <f>IF(ROW(A1)&gt;MAX(F:F),"",INDEX(A:A,MATCH(ROW(A1),F:F,0)))</f>
        <v>Belegte Module</v>
      </c>
      <c r="H1" t="s">
        <v>122</v>
      </c>
      <c r="L1" s="53" t="s">
        <v>126</v>
      </c>
      <c r="M1" t="s">
        <v>121</v>
      </c>
      <c r="N1" t="s">
        <v>122</v>
      </c>
    </row>
    <row r="2" spans="1:14" x14ac:dyDescent="0.3">
      <c r="A2" t="str">
        <f>IF(ISBLANK(Modulplaner_TVWL!C9),"",Modulplaner_TVWL!C9)</f>
        <v/>
      </c>
      <c r="B2">
        <f>Datenbank_TVWL!$F$4</f>
        <v>0</v>
      </c>
      <c r="C2" s="70"/>
      <c r="F2">
        <f>(COUNTIF($A$1:A2,A2)=1)+MAX(F$1:F1)</f>
        <v>2</v>
      </c>
      <c r="G2" t="str">
        <f>IF(ROW(A2)&gt;MAX(F:F),"",INDEX(A:A,MATCH(ROW(A2),F:F,0)))</f>
        <v/>
      </c>
      <c r="H2">
        <f ca="1">SUMIF(A2:A109,G2,B2:B108)</f>
        <v>0</v>
      </c>
      <c r="M2" t="e">
        <f t="array" ref="M2">IF(ROW(G1)&gt; COUNTA($G$2:$G$109), "",INDEX($G:$G, SMALL(IF(G$2:G$109&lt;&gt;"",
ROW($2:$109)), ROW(A1))))</f>
        <v>#NUM!</v>
      </c>
      <c r="N2">
        <f>SUMIF(G2:G97,M2,H2:H97)</f>
        <v>0</v>
      </c>
    </row>
    <row r="3" spans="1:14" x14ac:dyDescent="0.3">
      <c r="A3" t="str">
        <f>IF(ISBLANK(Modulplaner_TVWL!C10),"",Modulplaner_TVWL!C10)</f>
        <v/>
      </c>
      <c r="B3">
        <f>Datenbank_TVWL!$G$4</f>
        <v>0</v>
      </c>
      <c r="C3" s="10"/>
      <c r="F3">
        <f>(COUNTIF($A$1:A3,A3)=1)+MAX(F$1:F2)</f>
        <v>2</v>
      </c>
      <c r="G3" t="str">
        <f t="shared" ref="G3:G66" si="0">IF(ROW(A3)&gt;MAX(F:F),"",INDEX(A:A,MATCH(ROW(A3),F:F,0)))</f>
        <v/>
      </c>
      <c r="H3">
        <f ca="1">SUMIF(A3:A110,G3,B3:B109)</f>
        <v>0</v>
      </c>
      <c r="M3" t="e">
        <f t="array" ref="M3">IF(ROW(G2)&gt; COUNTA($G$2:$G$109), "",INDEX($G:$G, SMALL(IF(G$2:G$109&lt;&gt;"",
ROW($2:$109)), ROW(A2))))</f>
        <v>#NUM!</v>
      </c>
      <c r="N3">
        <f t="shared" ref="N3:N66" si="1">SUMIF(G3:G98,M3,H3:H98)</f>
        <v>0</v>
      </c>
    </row>
    <row r="4" spans="1:14" x14ac:dyDescent="0.3">
      <c r="A4" t="str">
        <f>IF(ISBLANK(Modulplaner_TVWL!C11),"",Modulplaner_TVWL!C11)</f>
        <v/>
      </c>
      <c r="B4">
        <f>Datenbank_TVWL!$H$4</f>
        <v>0</v>
      </c>
      <c r="F4">
        <f>(COUNTIF($A$1:A4,A4)=1)+MAX(F$1:F3)</f>
        <v>2</v>
      </c>
      <c r="G4" t="str">
        <f t="shared" si="0"/>
        <v/>
      </c>
      <c r="H4">
        <f t="shared" ref="H4:H66" si="2">SUMIF(A4:A111,G4,B4:B111)</f>
        <v>0</v>
      </c>
      <c r="M4" t="e">
        <f t="array" ref="M4">IF(ROW(G3)&gt; COUNTA($G$2:$G$109), "",INDEX($G:$G, SMALL(IF(G$2:G$109&lt;&gt;"",
ROW($2:$109)), ROW(A3))))</f>
        <v>#NUM!</v>
      </c>
      <c r="N4">
        <f t="shared" si="1"/>
        <v>0</v>
      </c>
    </row>
    <row r="5" spans="1:14" x14ac:dyDescent="0.3">
      <c r="A5" t="str">
        <f>IF(ISBLANK(Modulplaner_TVWL!C12),"",Modulplaner_TVWL!C12)</f>
        <v/>
      </c>
      <c r="B5">
        <f>Datenbank_TVWL!$I$4</f>
        <v>0</v>
      </c>
      <c r="F5">
        <f>(COUNTIF($A$1:A5,A5)=1)+MAX(F$1:F4)</f>
        <v>2</v>
      </c>
      <c r="G5" t="str">
        <f t="shared" si="0"/>
        <v/>
      </c>
      <c r="H5">
        <f t="shared" si="2"/>
        <v>0</v>
      </c>
      <c r="M5" t="e">
        <f t="array" ref="M5">IF(ROW(G4)&gt; COUNTA($G$2:$G$109), "",INDEX($G:$G, SMALL(IF(G$2:G$109&lt;&gt;"",
ROW($2:$109)), ROW(A4))))</f>
        <v>#NUM!</v>
      </c>
      <c r="N5">
        <f t="shared" si="1"/>
        <v>0</v>
      </c>
    </row>
    <row r="6" spans="1:14" x14ac:dyDescent="0.3">
      <c r="A6" t="str">
        <f>IF(ISBLANK(Modulplaner_TVWL!C13),"",Modulplaner_TVWL!C13)</f>
        <v/>
      </c>
      <c r="B6">
        <f>Datenbank_TVWL!$J$4</f>
        <v>0</v>
      </c>
      <c r="F6">
        <f>(COUNTIF($A$1:A6,A6)=1)+MAX(F$1:F5)</f>
        <v>2</v>
      </c>
      <c r="G6" t="str">
        <f t="shared" si="0"/>
        <v/>
      </c>
      <c r="H6">
        <f t="shared" si="2"/>
        <v>0</v>
      </c>
      <c r="M6" t="e">
        <f t="array" ref="M6">IF(ROW(G5)&gt; COUNTA($G$2:$G$109), "",INDEX($G:$G, SMALL(IF(G$2:G$109&lt;&gt;"",
ROW($2:$109)), ROW(A5))))</f>
        <v>#NUM!</v>
      </c>
      <c r="N6">
        <f t="shared" si="1"/>
        <v>0</v>
      </c>
    </row>
    <row r="7" spans="1:14" x14ac:dyDescent="0.3">
      <c r="A7" t="str">
        <f>IF(ISBLANK(Modulplaner_TVWL!C14),"",Modulplaner_TVWL!C14)</f>
        <v/>
      </c>
      <c r="B7">
        <f>Datenbank_TVWL!$K$4</f>
        <v>0</v>
      </c>
      <c r="F7">
        <f>(COUNTIF($A$1:A7,A7)=1)+MAX(F$1:F6)</f>
        <v>2</v>
      </c>
      <c r="G7" t="str">
        <f t="shared" si="0"/>
        <v/>
      </c>
      <c r="H7">
        <f t="shared" si="2"/>
        <v>0</v>
      </c>
      <c r="M7" t="e">
        <f t="array" ref="M7">IF(ROW(G6)&gt; COUNTA($G$2:$G$109), "",INDEX($G:$G, SMALL(IF(G$2:G$109&lt;&gt;"",
ROW($2:$109)), ROW(A6))))</f>
        <v>#NUM!</v>
      </c>
      <c r="N7">
        <f t="shared" si="1"/>
        <v>0</v>
      </c>
    </row>
    <row r="8" spans="1:14" x14ac:dyDescent="0.3">
      <c r="A8" t="str">
        <f>IF(ISBLANK(Modulplaner_TVWL!C15),"",Modulplaner_TVWL!C15)</f>
        <v/>
      </c>
      <c r="B8">
        <f>Datenbank_TVWL!$L$4</f>
        <v>0</v>
      </c>
      <c r="F8">
        <f>(COUNTIF($A$1:A8,A8)=1)+MAX(F$1:F7)</f>
        <v>2</v>
      </c>
      <c r="G8" t="str">
        <f t="shared" si="0"/>
        <v/>
      </c>
      <c r="H8">
        <f t="shared" si="2"/>
        <v>0</v>
      </c>
      <c r="M8" t="e">
        <f t="array" ref="M8">IF(ROW(G7)&gt; COUNTA($G$2:$G$109), "",INDEX($G:$G, SMALL(IF(G$2:G$109&lt;&gt;"",
ROW($2:$109)), ROW(A7))))</f>
        <v>#NUM!</v>
      </c>
      <c r="N8">
        <f t="shared" si="1"/>
        <v>0</v>
      </c>
    </row>
    <row r="9" spans="1:14" x14ac:dyDescent="0.3">
      <c r="A9" t="str">
        <f>IF(ISBLANK(Modulplaner_TVWL!C16),"",Modulplaner_TVWL!C16)</f>
        <v/>
      </c>
      <c r="B9">
        <f>Datenbank_TVWL!$M$4</f>
        <v>0</v>
      </c>
      <c r="F9">
        <f>(COUNTIF($A$1:A9,A9)=1)+MAX(F$1:F8)</f>
        <v>2</v>
      </c>
      <c r="G9" t="str">
        <f t="shared" si="0"/>
        <v/>
      </c>
      <c r="H9">
        <f t="shared" si="2"/>
        <v>0</v>
      </c>
      <c r="M9" t="e">
        <f t="array" ref="M9">IF(ROW(G8)&gt; COUNTA($G$2:$G$109), "",INDEX($G:$G, SMALL(IF(G$2:G$109&lt;&gt;"",
ROW($2:$109)), ROW(A8))))</f>
        <v>#NUM!</v>
      </c>
      <c r="N9">
        <f t="shared" si="1"/>
        <v>0</v>
      </c>
    </row>
    <row r="10" spans="1:14" x14ac:dyDescent="0.3">
      <c r="A10" t="str">
        <f>IF(ISBLANK(Modulplaner_TVWL!C17),"",Modulplaner_TVWL!C17)</f>
        <v/>
      </c>
      <c r="B10">
        <f>Datenbank_TVWL!$N$4</f>
        <v>0</v>
      </c>
      <c r="F10">
        <f>(COUNTIF($A$1:A10,A10)=1)+MAX(F$1:F9)</f>
        <v>2</v>
      </c>
      <c r="G10" t="str">
        <f t="shared" si="0"/>
        <v/>
      </c>
      <c r="H10">
        <f t="shared" si="2"/>
        <v>0</v>
      </c>
      <c r="M10" t="e">
        <f t="array" ref="M10">IF(ROW(G9)&gt; COUNTA($G$2:$G$109), "",INDEX($G:$G, SMALL(IF(G$2:G$109&lt;&gt;"",
ROW($2:$109)), ROW(A9))))</f>
        <v>#NUM!</v>
      </c>
      <c r="N10">
        <f t="shared" si="1"/>
        <v>0</v>
      </c>
    </row>
    <row r="11" spans="1:14" x14ac:dyDescent="0.3">
      <c r="A11" t="str">
        <f>IF(ISBLANK(Modulplaner_TVWL!C18),"",Modulplaner_TVWL!C18)</f>
        <v/>
      </c>
      <c r="B11">
        <f>Datenbank_TVWL!$O$4</f>
        <v>0</v>
      </c>
      <c r="F11">
        <f>(COUNTIF($A$1:A11,A11)=1)+MAX(F$1:F10)</f>
        <v>2</v>
      </c>
      <c r="G11" t="str">
        <f t="shared" si="0"/>
        <v/>
      </c>
      <c r="H11">
        <f t="shared" si="2"/>
        <v>0</v>
      </c>
      <c r="M11" t="e">
        <f t="array" ref="M11">IF(ROW(G10)&gt; COUNTA($G$2:$G$109), "",INDEX($G:$G, SMALL(IF(G$2:G$109&lt;&gt;"",
ROW($2:$109)), ROW(A10))))</f>
        <v>#NUM!</v>
      </c>
      <c r="N11">
        <f t="shared" si="1"/>
        <v>0</v>
      </c>
    </row>
    <row r="12" spans="1:14" x14ac:dyDescent="0.3">
      <c r="A12" t="str">
        <f>IF(ISBLANK(Modulplaner_TVWL!C19),"",Modulplaner_TVWL!C19)</f>
        <v/>
      </c>
      <c r="B12">
        <f>Datenbank_TVWL!$P$4</f>
        <v>0</v>
      </c>
      <c r="F12">
        <f>(COUNTIF($A$1:A12,A12)=1)+MAX(F$1:F11)</f>
        <v>2</v>
      </c>
      <c r="G12" t="str">
        <f t="shared" si="0"/>
        <v/>
      </c>
      <c r="H12">
        <f t="shared" si="2"/>
        <v>0</v>
      </c>
      <c r="M12" t="e">
        <f t="array" ref="M12">IF(ROW(G11)&gt; COUNTA($G$2:$G$109), "",INDEX($G:$G, SMALL(IF(G$2:G$109&lt;&gt;"",
ROW($2:$109)), ROW(A11))))</f>
        <v>#NUM!</v>
      </c>
      <c r="N12">
        <f t="shared" si="1"/>
        <v>0</v>
      </c>
    </row>
    <row r="13" spans="1:14" x14ac:dyDescent="0.3">
      <c r="A13" t="str">
        <f>IF(ISBLANK(Modulplaner_TVWL!C20),"",Modulplaner_TVWL!C20)</f>
        <v/>
      </c>
      <c r="B13">
        <f>Datenbank_TVWL!$Q$4</f>
        <v>0</v>
      </c>
      <c r="F13">
        <f>(COUNTIF($A$1:A13,A13)=1)+MAX(F$1:F12)</f>
        <v>2</v>
      </c>
      <c r="G13" t="str">
        <f t="shared" si="0"/>
        <v/>
      </c>
      <c r="H13">
        <f t="shared" si="2"/>
        <v>0</v>
      </c>
      <c r="M13" t="e">
        <f t="array" ref="M13">IF(ROW(G12)&gt; COUNTA($G$2:$G$109), "",INDEX($G:$G, SMALL(IF(G$2:G$109&lt;&gt;"",
ROW($2:$109)), ROW(A12))))</f>
        <v>#NUM!</v>
      </c>
      <c r="N13">
        <f t="shared" si="1"/>
        <v>0</v>
      </c>
    </row>
    <row r="14" spans="1:14" x14ac:dyDescent="0.3">
      <c r="A14" t="str">
        <f>IF(ISBLANK(Modulplaner_TVWL!E9),"",Modulplaner_TVWL!E9)</f>
        <v/>
      </c>
      <c r="B14">
        <f>Datenbank_TVWL!$F$5</f>
        <v>0</v>
      </c>
      <c r="F14">
        <f>(COUNTIF($A$1:A14,A14)=1)+MAX(F$1:F13)</f>
        <v>2</v>
      </c>
      <c r="G14" t="str">
        <f t="shared" si="0"/>
        <v/>
      </c>
      <c r="H14">
        <f t="shared" si="2"/>
        <v>0</v>
      </c>
      <c r="M14" t="e">
        <f t="array" ref="M14">IF(ROW(G13)&gt; COUNTA($G$2:$G$109), "",INDEX($G:$G, SMALL(IF(G$2:G$109&lt;&gt;"",
ROW($2:$109)), ROW(A13))))</f>
        <v>#NUM!</v>
      </c>
      <c r="N14">
        <f t="shared" si="1"/>
        <v>0</v>
      </c>
    </row>
    <row r="15" spans="1:14" x14ac:dyDescent="0.3">
      <c r="A15" t="str">
        <f>IF(ISBLANK(Modulplaner_TVWL!E10),"",Modulplaner_TVWL!E10)</f>
        <v/>
      </c>
      <c r="B15">
        <f>Datenbank_TVWL!$G$5</f>
        <v>0</v>
      </c>
      <c r="F15">
        <f>(COUNTIF($A$1:A15,A15)=1)+MAX(F$1:F14)</f>
        <v>2</v>
      </c>
      <c r="G15" t="str">
        <f t="shared" si="0"/>
        <v/>
      </c>
      <c r="H15">
        <f t="shared" si="2"/>
        <v>0</v>
      </c>
      <c r="M15" t="e">
        <f t="array" ref="M15">IF(ROW(G14)&gt; COUNTA($G$2:$G$109), "",INDEX($G:$G, SMALL(IF(G$2:G$109&lt;&gt;"",
ROW($2:$109)), ROW(A14))))</f>
        <v>#NUM!</v>
      </c>
      <c r="N15">
        <f t="shared" si="1"/>
        <v>0</v>
      </c>
    </row>
    <row r="16" spans="1:14" x14ac:dyDescent="0.3">
      <c r="A16" t="str">
        <f>IF(ISBLANK(Modulplaner_TVWL!E11),"",Modulplaner_TVWL!E11)</f>
        <v/>
      </c>
      <c r="B16">
        <f>Datenbank_TVWL!$H$5</f>
        <v>0</v>
      </c>
      <c r="F16">
        <f>(COUNTIF($A$1:A16,A16)=1)+MAX(F$1:F15)</f>
        <v>2</v>
      </c>
      <c r="G16" t="str">
        <f t="shared" si="0"/>
        <v/>
      </c>
      <c r="H16">
        <f t="shared" si="2"/>
        <v>0</v>
      </c>
      <c r="M16" t="e">
        <f t="array" ref="M16">IF(ROW(G15)&gt; COUNTA($G$2:$G$109), "",INDEX($G:$G, SMALL(IF(G$2:G$109&lt;&gt;"",
ROW($2:$109)), ROW(A15))))</f>
        <v>#NUM!</v>
      </c>
      <c r="N16">
        <f t="shared" si="1"/>
        <v>0</v>
      </c>
    </row>
    <row r="17" spans="1:14" x14ac:dyDescent="0.3">
      <c r="A17" t="str">
        <f>IF(ISBLANK(Modulplaner_TVWL!E12),"",Modulplaner_TVWL!E12)</f>
        <v/>
      </c>
      <c r="B17">
        <f>Datenbank_TVWL!$I$5</f>
        <v>0</v>
      </c>
      <c r="F17">
        <f>(COUNTIF($A$1:A17,A17)=1)+MAX(F$1:F16)</f>
        <v>2</v>
      </c>
      <c r="G17" t="str">
        <f t="shared" si="0"/>
        <v/>
      </c>
      <c r="H17">
        <f t="shared" si="2"/>
        <v>0</v>
      </c>
      <c r="M17" t="e">
        <f t="array" ref="M17">IF(ROW(G16)&gt; COUNTA($G$2:$G$109), "",INDEX($G:$G, SMALL(IF(G$2:G$109&lt;&gt;"",
ROW($2:$109)), ROW(A16))))</f>
        <v>#NUM!</v>
      </c>
      <c r="N17">
        <f t="shared" si="1"/>
        <v>0</v>
      </c>
    </row>
    <row r="18" spans="1:14" x14ac:dyDescent="0.3">
      <c r="A18" t="str">
        <f>IF(ISBLANK(Modulplaner_TVWL!E13),"",Modulplaner_TVWL!E13)</f>
        <v/>
      </c>
      <c r="B18">
        <f>Datenbank_TVWL!$J$5</f>
        <v>0</v>
      </c>
      <c r="F18">
        <f>(COUNTIF($A$1:A18,A18)=1)+MAX(F$1:F17)</f>
        <v>2</v>
      </c>
      <c r="G18" t="str">
        <f t="shared" si="0"/>
        <v/>
      </c>
      <c r="H18">
        <f t="shared" si="2"/>
        <v>0</v>
      </c>
      <c r="M18" t="e">
        <f t="array" ref="M18">IF(ROW(G17)&gt; COUNTA($G$2:$G$109), "",INDEX($G:$G, SMALL(IF(G$2:G$109&lt;&gt;"",
ROW($2:$109)), ROW(A17))))</f>
        <v>#NUM!</v>
      </c>
      <c r="N18">
        <f t="shared" si="1"/>
        <v>0</v>
      </c>
    </row>
    <row r="19" spans="1:14" x14ac:dyDescent="0.3">
      <c r="A19" t="str">
        <f>IF(ISBLANK(Modulplaner_TVWL!E14),"",Modulplaner_TVWL!E14)</f>
        <v/>
      </c>
      <c r="B19">
        <f>Datenbank_TVWL!$K$5</f>
        <v>0</v>
      </c>
      <c r="F19">
        <f>(COUNTIF($A$1:A19,A19)=1)+MAX(F$1:F18)</f>
        <v>2</v>
      </c>
      <c r="G19" t="str">
        <f t="shared" si="0"/>
        <v/>
      </c>
      <c r="H19">
        <f t="shared" si="2"/>
        <v>0</v>
      </c>
      <c r="M19" t="e">
        <f t="array" ref="M19">IF(ROW(G18)&gt; COUNTA($G$2:$G$109), "",INDEX($G:$G, SMALL(IF(G$2:G$109&lt;&gt;"",
ROW($2:$109)), ROW(A18))))</f>
        <v>#NUM!</v>
      </c>
      <c r="N19">
        <f t="shared" si="1"/>
        <v>0</v>
      </c>
    </row>
    <row r="20" spans="1:14" x14ac:dyDescent="0.3">
      <c r="A20" t="str">
        <f>IF(ISBLANK(Modulplaner_TVWL!E15),"",Modulplaner_TVWL!E15)</f>
        <v/>
      </c>
      <c r="B20">
        <f>Datenbank_TVWL!$L$5</f>
        <v>0</v>
      </c>
      <c r="F20">
        <f>(COUNTIF($A$1:A20,A20)=1)+MAX(F$1:F19)</f>
        <v>2</v>
      </c>
      <c r="G20" t="str">
        <f t="shared" si="0"/>
        <v/>
      </c>
      <c r="H20">
        <f t="shared" si="2"/>
        <v>0</v>
      </c>
      <c r="M20" t="e">
        <f t="array" ref="M20">IF(ROW(G19)&gt; COUNTA($G$2:$G$109), "",INDEX($G:$G, SMALL(IF(G$2:G$109&lt;&gt;"",
ROW($2:$109)), ROW(A19))))</f>
        <v>#NUM!</v>
      </c>
      <c r="N20">
        <f t="shared" si="1"/>
        <v>0</v>
      </c>
    </row>
    <row r="21" spans="1:14" x14ac:dyDescent="0.3">
      <c r="A21" t="str">
        <f>IF(ISBLANK(Modulplaner_TVWL!E16),"",Modulplaner_TVWL!E16)</f>
        <v/>
      </c>
      <c r="B21">
        <f>Datenbank_TVWL!$M$5</f>
        <v>0</v>
      </c>
      <c r="F21">
        <f>(COUNTIF($A$1:A21,A21)=1)+MAX(F$1:F20)</f>
        <v>2</v>
      </c>
      <c r="G21" t="str">
        <f t="shared" si="0"/>
        <v/>
      </c>
      <c r="H21">
        <f t="shared" si="2"/>
        <v>0</v>
      </c>
      <c r="M21" t="e">
        <f t="array" ref="M21">IF(ROW(G20)&gt; COUNTA($G$2:$G$109), "",INDEX($G:$G, SMALL(IF(G$2:G$109&lt;&gt;"",
ROW($2:$109)), ROW(A20))))</f>
        <v>#NUM!</v>
      </c>
      <c r="N21">
        <f t="shared" si="1"/>
        <v>0</v>
      </c>
    </row>
    <row r="22" spans="1:14" x14ac:dyDescent="0.3">
      <c r="A22" t="str">
        <f>IF(ISBLANK(Modulplaner_TVWL!E17),"",Modulplaner_TVWL!E17)</f>
        <v/>
      </c>
      <c r="B22">
        <f>Datenbank_TVWL!$N$5</f>
        <v>0</v>
      </c>
      <c r="F22">
        <f>(COUNTIF($A$1:A22,A22)=1)+MAX(F$1:F21)</f>
        <v>2</v>
      </c>
      <c r="G22" t="str">
        <f t="shared" si="0"/>
        <v/>
      </c>
      <c r="H22">
        <f t="shared" si="2"/>
        <v>0</v>
      </c>
      <c r="M22" t="e">
        <f t="array" ref="M22">IF(ROW(G21)&gt; COUNTA($G$2:$G$109), "",INDEX($G:$G, SMALL(IF(G$2:G$109&lt;&gt;"",
ROW($2:$109)), ROW(A21))))</f>
        <v>#NUM!</v>
      </c>
      <c r="N22">
        <f t="shared" si="1"/>
        <v>0</v>
      </c>
    </row>
    <row r="23" spans="1:14" x14ac:dyDescent="0.3">
      <c r="A23" t="str">
        <f>IF(ISBLANK(Modulplaner_TVWL!E18),"",Modulplaner_TVWL!E18)</f>
        <v/>
      </c>
      <c r="B23">
        <f>Datenbank_TVWL!$O$5</f>
        <v>0</v>
      </c>
      <c r="F23">
        <f>(COUNTIF($A$1:A23,A23)=1)+MAX(F$1:F22)</f>
        <v>2</v>
      </c>
      <c r="G23" t="str">
        <f t="shared" si="0"/>
        <v/>
      </c>
      <c r="H23">
        <f t="shared" si="2"/>
        <v>0</v>
      </c>
      <c r="M23" t="e">
        <f t="array" ref="M23">IF(ROW(G22)&gt; COUNTA($G$2:$G$109), "",INDEX($G:$G, SMALL(IF(G$2:G$109&lt;&gt;"",
ROW($2:$109)), ROW(A22))))</f>
        <v>#NUM!</v>
      </c>
      <c r="N23">
        <f t="shared" si="1"/>
        <v>0</v>
      </c>
    </row>
    <row r="24" spans="1:14" x14ac:dyDescent="0.3">
      <c r="A24" t="str">
        <f>IF(ISBLANK(Modulplaner_TVWL!E19),"",Modulplaner_TVWL!E19)</f>
        <v/>
      </c>
      <c r="B24">
        <f>Datenbank_TVWL!$P$5</f>
        <v>0</v>
      </c>
      <c r="F24">
        <f>(COUNTIF($A$1:A24,A24)=1)+MAX(F$1:F23)</f>
        <v>2</v>
      </c>
      <c r="G24" t="str">
        <f t="shared" si="0"/>
        <v/>
      </c>
      <c r="H24">
        <f t="shared" si="2"/>
        <v>0</v>
      </c>
      <c r="M24" t="e">
        <f t="array" ref="M24">IF(ROW(G23)&gt; COUNTA($G$2:$G$109), "",INDEX($G:$G, SMALL(IF(G$2:G$109&lt;&gt;"",
ROW($2:$109)), ROW(A23))))</f>
        <v>#NUM!</v>
      </c>
      <c r="N24">
        <f t="shared" si="1"/>
        <v>0</v>
      </c>
    </row>
    <row r="25" spans="1:14" x14ac:dyDescent="0.3">
      <c r="A25" t="str">
        <f>IF(ISBLANK(Modulplaner_TVWL!E20),"",Modulplaner_TVWL!E20)</f>
        <v/>
      </c>
      <c r="B25">
        <f>Datenbank_TVWL!$Q$5</f>
        <v>0</v>
      </c>
      <c r="F25">
        <f>(COUNTIF($A$1:A25,A25)=1)+MAX(F$1:F24)</f>
        <v>2</v>
      </c>
      <c r="G25" t="str">
        <f t="shared" si="0"/>
        <v/>
      </c>
      <c r="H25">
        <f t="shared" si="2"/>
        <v>0</v>
      </c>
      <c r="M25" t="e">
        <f t="array" ref="M25">IF(ROW(G24)&gt; COUNTA($G$2:$G$109), "",INDEX($G:$G, SMALL(IF(G$2:G$109&lt;&gt;"",
ROW($2:$109)), ROW(A24))))</f>
        <v>#NUM!</v>
      </c>
      <c r="N25">
        <f t="shared" si="1"/>
        <v>0</v>
      </c>
    </row>
    <row r="26" spans="1:14" x14ac:dyDescent="0.3">
      <c r="A26" t="str">
        <f>IF(ISBLANK(Modulplaner_TVWL!G9),"",Modulplaner_TVWL!G9)</f>
        <v/>
      </c>
      <c r="B26">
        <f>Datenbank_TVWL!$F$6</f>
        <v>0</v>
      </c>
      <c r="F26">
        <f>(COUNTIF($A$1:A26,A26)=1)+MAX(F$1:F25)</f>
        <v>2</v>
      </c>
      <c r="G26" t="str">
        <f t="shared" si="0"/>
        <v/>
      </c>
      <c r="H26">
        <f t="shared" si="2"/>
        <v>0</v>
      </c>
      <c r="M26" t="e">
        <f t="array" ref="M26">IF(ROW(G25)&gt; COUNTA($G$2:$G$109), "",INDEX($G:$G, SMALL(IF(G$2:G$109&lt;&gt;"",
ROW($2:$109)), ROW(A25))))</f>
        <v>#NUM!</v>
      </c>
      <c r="N26">
        <f t="shared" si="1"/>
        <v>0</v>
      </c>
    </row>
    <row r="27" spans="1:14" x14ac:dyDescent="0.3">
      <c r="A27" t="str">
        <f>IF(ISBLANK(Modulplaner_TVWL!G10),"",Modulplaner_TVWL!G10)</f>
        <v/>
      </c>
      <c r="B27">
        <f>Datenbank_TVWL!$G$6</f>
        <v>0</v>
      </c>
      <c r="F27">
        <f>(COUNTIF($A$1:A27,A27)=1)+MAX(F$1:F26)</f>
        <v>2</v>
      </c>
      <c r="G27" t="str">
        <f t="shared" si="0"/>
        <v/>
      </c>
      <c r="H27">
        <f t="shared" si="2"/>
        <v>0</v>
      </c>
      <c r="M27" t="e">
        <f t="array" ref="M27">IF(ROW(G26)&gt; COUNTA($G$2:$G$109), "",INDEX($G:$G, SMALL(IF(G$2:G$109&lt;&gt;"",
ROW($2:$109)), ROW(A26))))</f>
        <v>#NUM!</v>
      </c>
      <c r="N27">
        <f t="shared" si="1"/>
        <v>0</v>
      </c>
    </row>
    <row r="28" spans="1:14" x14ac:dyDescent="0.3">
      <c r="A28" t="str">
        <f>IF(ISBLANK(Modulplaner_TVWL!G11),"",Modulplaner_TVWL!G11)</f>
        <v/>
      </c>
      <c r="B28">
        <f>Datenbank_TVWL!$H$6</f>
        <v>0</v>
      </c>
      <c r="F28">
        <f>(COUNTIF($A$1:A28,A28)=1)+MAX(F$1:F27)</f>
        <v>2</v>
      </c>
      <c r="G28" t="str">
        <f t="shared" si="0"/>
        <v/>
      </c>
      <c r="H28">
        <f t="shared" si="2"/>
        <v>0</v>
      </c>
      <c r="M28" t="e">
        <f t="array" ref="M28">IF(ROW(G27)&gt; COUNTA($G$2:$G$109), "",INDEX($G:$G, SMALL(IF(G$2:G$109&lt;&gt;"",
ROW($2:$109)), ROW(A27))))</f>
        <v>#NUM!</v>
      </c>
      <c r="N28">
        <f t="shared" si="1"/>
        <v>0</v>
      </c>
    </row>
    <row r="29" spans="1:14" x14ac:dyDescent="0.3">
      <c r="A29" t="str">
        <f>IF(ISBLANK(Modulplaner_TVWL!G12),"",Modulplaner_TVWL!G12)</f>
        <v/>
      </c>
      <c r="B29">
        <f>Datenbank_TVWL!$I$6</f>
        <v>0</v>
      </c>
      <c r="F29">
        <f>(COUNTIF($A$1:A29,A29)=1)+MAX(F$1:F28)</f>
        <v>2</v>
      </c>
      <c r="G29" t="str">
        <f t="shared" si="0"/>
        <v/>
      </c>
      <c r="H29">
        <f t="shared" si="2"/>
        <v>0</v>
      </c>
      <c r="M29" t="e">
        <f t="array" ref="M29">IF(ROW(G28)&gt; COUNTA($G$2:$G$109), "",INDEX($G:$G, SMALL(IF(G$2:G$109&lt;&gt;"",
ROW($2:$109)), ROW(A28))))</f>
        <v>#NUM!</v>
      </c>
      <c r="N29">
        <f t="shared" si="1"/>
        <v>0</v>
      </c>
    </row>
    <row r="30" spans="1:14" x14ac:dyDescent="0.3">
      <c r="A30" t="str">
        <f>IF(ISBLANK(Modulplaner_TVWL!G13),"",Modulplaner_TVWL!G13)</f>
        <v/>
      </c>
      <c r="B30">
        <f>Datenbank_TVWL!$J$6</f>
        <v>0</v>
      </c>
      <c r="F30">
        <f>(COUNTIF($A$1:A30,A30)=1)+MAX(F$1:F29)</f>
        <v>2</v>
      </c>
      <c r="G30" t="str">
        <f t="shared" si="0"/>
        <v/>
      </c>
      <c r="H30">
        <f t="shared" si="2"/>
        <v>0</v>
      </c>
      <c r="M30" t="e">
        <f t="array" ref="M30">IF(ROW(G29)&gt; COUNTA($G$2:$G$109), "",INDEX($G:$G, SMALL(IF(G$2:G$109&lt;&gt;"",
ROW($2:$109)), ROW(A29))))</f>
        <v>#NUM!</v>
      </c>
      <c r="N30">
        <f t="shared" si="1"/>
        <v>0</v>
      </c>
    </row>
    <row r="31" spans="1:14" x14ac:dyDescent="0.3">
      <c r="A31" t="str">
        <f>IF(ISBLANK(Modulplaner_TVWL!G14),"",Modulplaner_TVWL!G14)</f>
        <v/>
      </c>
      <c r="B31">
        <f>Datenbank_TVWL!$K$6</f>
        <v>0</v>
      </c>
      <c r="F31">
        <f>(COUNTIF($A$1:A31,A31)=1)+MAX(F$1:F30)</f>
        <v>2</v>
      </c>
      <c r="G31" t="str">
        <f t="shared" si="0"/>
        <v/>
      </c>
      <c r="H31">
        <f t="shared" si="2"/>
        <v>0</v>
      </c>
      <c r="M31" t="e">
        <f t="array" ref="M31">IF(ROW(G30)&gt; COUNTA($G$2:$G$109), "",INDEX($G:$G, SMALL(IF(G$2:G$109&lt;&gt;"",
ROW($2:$109)), ROW(A30))))</f>
        <v>#NUM!</v>
      </c>
      <c r="N31">
        <f t="shared" si="1"/>
        <v>0</v>
      </c>
    </row>
    <row r="32" spans="1:14" x14ac:dyDescent="0.3">
      <c r="A32" t="str">
        <f>IF(ISBLANK(Modulplaner_TVWL!G15),"",Modulplaner_TVWL!G15)</f>
        <v/>
      </c>
      <c r="B32">
        <f>Datenbank_TVWL!$L$6</f>
        <v>0</v>
      </c>
      <c r="F32">
        <f>(COUNTIF($A$1:A32,A32)=1)+MAX(F$1:F31)</f>
        <v>2</v>
      </c>
      <c r="G32" t="str">
        <f t="shared" si="0"/>
        <v/>
      </c>
      <c r="H32">
        <f t="shared" si="2"/>
        <v>0</v>
      </c>
      <c r="M32" t="e">
        <f t="array" ref="M32">IF(ROW(G31)&gt; COUNTA($G$2:$G$109), "",INDEX($G:$G, SMALL(IF(G$2:G$109&lt;&gt;"",
ROW($2:$109)), ROW(A31))))</f>
        <v>#NUM!</v>
      </c>
      <c r="N32">
        <f t="shared" si="1"/>
        <v>0</v>
      </c>
    </row>
    <row r="33" spans="1:14" x14ac:dyDescent="0.3">
      <c r="A33" t="str">
        <f>IF(ISBLANK(Modulplaner_TVWL!G16),"",Modulplaner_TVWL!G16)</f>
        <v/>
      </c>
      <c r="B33">
        <f>Datenbank_TVWL!$M$6</f>
        <v>0</v>
      </c>
      <c r="F33">
        <f>(COUNTIF($A$1:A33,A33)=1)+MAX(F$1:F32)</f>
        <v>2</v>
      </c>
      <c r="G33" t="str">
        <f t="shared" si="0"/>
        <v/>
      </c>
      <c r="H33">
        <f t="shared" si="2"/>
        <v>0</v>
      </c>
      <c r="M33" t="e">
        <f t="array" ref="M33">IF(ROW(G32)&gt; COUNTA($G$2:$G$109), "",INDEX($G:$G, SMALL(IF(G$2:G$109&lt;&gt;"",
ROW($2:$109)), ROW(A32))))</f>
        <v>#NUM!</v>
      </c>
      <c r="N33">
        <f t="shared" si="1"/>
        <v>0</v>
      </c>
    </row>
    <row r="34" spans="1:14" x14ac:dyDescent="0.3">
      <c r="A34" t="str">
        <f>IF(ISBLANK(Modulplaner_TVWL!G17),"",Modulplaner_TVWL!G17)</f>
        <v/>
      </c>
      <c r="B34">
        <f>Datenbank_TVWL!$N$6</f>
        <v>0</v>
      </c>
      <c r="F34">
        <f>(COUNTIF($A$1:A34,A34)=1)+MAX(F$1:F33)</f>
        <v>2</v>
      </c>
      <c r="G34" t="str">
        <f t="shared" si="0"/>
        <v/>
      </c>
      <c r="H34">
        <f t="shared" si="2"/>
        <v>0</v>
      </c>
      <c r="M34" t="e">
        <f t="array" ref="M34">IF(ROW(G33)&gt; COUNTA($G$2:$G$109), "",INDEX($G:$G, SMALL(IF(G$2:G$109&lt;&gt;"",
ROW($2:$109)), ROW(A33))))</f>
        <v>#NUM!</v>
      </c>
      <c r="N34">
        <f t="shared" si="1"/>
        <v>0</v>
      </c>
    </row>
    <row r="35" spans="1:14" x14ac:dyDescent="0.3">
      <c r="A35" t="str">
        <f>IF(ISBLANK(Modulplaner_TVWL!G18),"",Modulplaner_TVWL!G18)</f>
        <v/>
      </c>
      <c r="B35">
        <f>Datenbank_TVWL!$O$6</f>
        <v>0</v>
      </c>
      <c r="F35">
        <f>(COUNTIF($A$1:A35,A35)=1)+MAX(F$1:F34)</f>
        <v>2</v>
      </c>
      <c r="G35" t="str">
        <f t="shared" si="0"/>
        <v/>
      </c>
      <c r="H35">
        <f t="shared" si="2"/>
        <v>0</v>
      </c>
      <c r="M35" t="e">
        <f t="array" ref="M35">IF(ROW(G34)&gt; COUNTA($G$2:$G$109), "",INDEX($G:$G, SMALL(IF(G$2:G$109&lt;&gt;"",
ROW($2:$109)), ROW(A34))))</f>
        <v>#NUM!</v>
      </c>
      <c r="N35">
        <f t="shared" si="1"/>
        <v>0</v>
      </c>
    </row>
    <row r="36" spans="1:14" x14ac:dyDescent="0.3">
      <c r="A36" t="str">
        <f>IF(ISBLANK(Modulplaner_TVWL!G19),"",Modulplaner_TVWL!G19)</f>
        <v/>
      </c>
      <c r="B36">
        <f>Datenbank_TVWL!$P$6</f>
        <v>0</v>
      </c>
      <c r="F36">
        <f>(COUNTIF($A$1:A36,A36)=1)+MAX(F$1:F35)</f>
        <v>2</v>
      </c>
      <c r="G36" t="str">
        <f t="shared" si="0"/>
        <v/>
      </c>
      <c r="H36">
        <f t="shared" si="2"/>
        <v>0</v>
      </c>
      <c r="M36" t="e">
        <f t="array" ref="M36">IF(ROW(G35)&gt; COUNTA($G$2:$G$109), "",INDEX($G:$G, SMALL(IF(G$2:G$109&lt;&gt;"",
ROW($2:$109)), ROW(A35))))</f>
        <v>#NUM!</v>
      </c>
      <c r="N36">
        <f t="shared" si="1"/>
        <v>0</v>
      </c>
    </row>
    <row r="37" spans="1:14" x14ac:dyDescent="0.3">
      <c r="A37" t="str">
        <f>IF(ISBLANK(Modulplaner_TVWL!G20),"",Modulplaner_TVWL!G20)</f>
        <v/>
      </c>
      <c r="B37">
        <f>Datenbank_TVWL!$Q$6</f>
        <v>0</v>
      </c>
      <c r="F37">
        <f>(COUNTIF($A$1:A37,A37)=1)+MAX(F$1:F36)</f>
        <v>2</v>
      </c>
      <c r="G37" t="str">
        <f t="shared" si="0"/>
        <v/>
      </c>
      <c r="H37">
        <f t="shared" si="2"/>
        <v>0</v>
      </c>
      <c r="M37" t="e">
        <f t="array" ref="M37">IF(ROW(G36)&gt; COUNTA($G$2:$G$109), "",INDEX($G:$G, SMALL(IF(G$2:G$109&lt;&gt;"",
ROW($2:$109)), ROW(A36))))</f>
        <v>#NUM!</v>
      </c>
      <c r="N37">
        <f t="shared" si="1"/>
        <v>0</v>
      </c>
    </row>
    <row r="38" spans="1:14" x14ac:dyDescent="0.3">
      <c r="A38" t="str">
        <f>IF(ISBLANK(Modulplaner_TVWL!I9),"",Modulplaner_TVWL!I9)</f>
        <v/>
      </c>
      <c r="B38">
        <f>Datenbank_TVWL!$F$7</f>
        <v>0</v>
      </c>
      <c r="F38">
        <f>(COUNTIF($A$1:A38,A38)=1)+MAX(F$1:F37)</f>
        <v>2</v>
      </c>
      <c r="G38" t="str">
        <f t="shared" si="0"/>
        <v/>
      </c>
      <c r="H38">
        <f t="shared" si="2"/>
        <v>0</v>
      </c>
      <c r="M38" t="e">
        <f t="array" ref="M38">IF(ROW(G37)&gt; COUNTA($G$2:$G$109), "",INDEX($G:$G, SMALL(IF(G$2:G$109&lt;&gt;"",
ROW($2:$109)), ROW(A37))))</f>
        <v>#NUM!</v>
      </c>
      <c r="N38">
        <f t="shared" si="1"/>
        <v>0</v>
      </c>
    </row>
    <row r="39" spans="1:14" x14ac:dyDescent="0.3">
      <c r="A39" t="str">
        <f>IF(ISBLANK(Modulplaner_TVWL!I10),"",Modulplaner_TVWL!I10)</f>
        <v/>
      </c>
      <c r="B39">
        <f>Datenbank_TVWL!$G$7</f>
        <v>0</v>
      </c>
      <c r="F39">
        <f>(COUNTIF($A$1:A39,A39)=1)+MAX(F$1:F38)</f>
        <v>2</v>
      </c>
      <c r="G39" t="str">
        <f t="shared" si="0"/>
        <v/>
      </c>
      <c r="H39">
        <f t="shared" si="2"/>
        <v>0</v>
      </c>
      <c r="M39" t="e">
        <f t="array" ref="M39">IF(ROW(G38)&gt; COUNTA($G$2:$G$109), "",INDEX($G:$G, SMALL(IF(G$2:G$109&lt;&gt;"",
ROW($2:$109)), ROW(A38))))</f>
        <v>#NUM!</v>
      </c>
      <c r="N39">
        <f t="shared" si="1"/>
        <v>0</v>
      </c>
    </row>
    <row r="40" spans="1:14" x14ac:dyDescent="0.3">
      <c r="A40" t="str">
        <f>IF(ISBLANK(Modulplaner_TVWL!I11),"",Modulplaner_TVWL!I11)</f>
        <v/>
      </c>
      <c r="B40">
        <f>Datenbank_TVWL!$H$7</f>
        <v>0</v>
      </c>
      <c r="F40">
        <f>(COUNTIF($A$1:A40,A40)=1)+MAX(F$1:F39)</f>
        <v>2</v>
      </c>
      <c r="G40" t="str">
        <f t="shared" si="0"/>
        <v/>
      </c>
      <c r="H40">
        <f t="shared" si="2"/>
        <v>0</v>
      </c>
      <c r="M40" t="e">
        <f t="array" ref="M40">IF(ROW(G39)&gt; COUNTA($G$2:$G$109), "",INDEX($G:$G, SMALL(IF(G$2:G$109&lt;&gt;"",
ROW($2:$109)), ROW(A39))))</f>
        <v>#NUM!</v>
      </c>
      <c r="N40">
        <f t="shared" si="1"/>
        <v>0</v>
      </c>
    </row>
    <row r="41" spans="1:14" x14ac:dyDescent="0.3">
      <c r="A41" t="str">
        <f>IF(ISBLANK(Modulplaner_TVWL!I12),"",Modulplaner_TVWL!I12)</f>
        <v/>
      </c>
      <c r="B41">
        <f>Datenbank_TVWL!$I$7</f>
        <v>0</v>
      </c>
      <c r="F41">
        <f>(COUNTIF($A$1:A41,A41)=1)+MAX(F$1:F40)</f>
        <v>2</v>
      </c>
      <c r="G41" t="str">
        <f t="shared" si="0"/>
        <v/>
      </c>
      <c r="H41">
        <f t="shared" si="2"/>
        <v>0</v>
      </c>
      <c r="M41" t="e">
        <f t="array" ref="M41">IF(ROW(G40)&gt; COUNTA($G$2:$G$109), "",INDEX($G:$G, SMALL(IF(G$2:G$109&lt;&gt;"",
ROW($2:$109)), ROW(A40))))</f>
        <v>#NUM!</v>
      </c>
      <c r="N41">
        <f t="shared" si="1"/>
        <v>0</v>
      </c>
    </row>
    <row r="42" spans="1:14" x14ac:dyDescent="0.3">
      <c r="A42" t="str">
        <f>IF(ISBLANK(Modulplaner_TVWL!I13),"",Modulplaner_TVWL!I13)</f>
        <v/>
      </c>
      <c r="B42">
        <f>Datenbank_TVWL!$J$7</f>
        <v>0</v>
      </c>
      <c r="F42">
        <f>(COUNTIF($A$1:A42,A42)=1)+MAX(F$1:F41)</f>
        <v>2</v>
      </c>
      <c r="G42" t="str">
        <f t="shared" si="0"/>
        <v/>
      </c>
      <c r="H42">
        <f t="shared" si="2"/>
        <v>0</v>
      </c>
      <c r="M42" t="e">
        <f t="array" ref="M42">IF(ROW(G41)&gt; COUNTA($G$2:$G$109), "",INDEX($G:$G, SMALL(IF(G$2:G$109&lt;&gt;"",
ROW($2:$109)), ROW(A41))))</f>
        <v>#NUM!</v>
      </c>
      <c r="N42">
        <f t="shared" si="1"/>
        <v>0</v>
      </c>
    </row>
    <row r="43" spans="1:14" x14ac:dyDescent="0.3">
      <c r="A43" t="str">
        <f>IF(ISBLANK(Modulplaner_TVWL!I14),"",Modulplaner_TVWL!I14)</f>
        <v/>
      </c>
      <c r="B43">
        <f>Datenbank_TVWL!$K$7</f>
        <v>0</v>
      </c>
      <c r="F43">
        <f>(COUNTIF($A$1:A43,A43)=1)+MAX(F$1:F42)</f>
        <v>2</v>
      </c>
      <c r="G43" t="str">
        <f t="shared" si="0"/>
        <v/>
      </c>
      <c r="H43">
        <f t="shared" si="2"/>
        <v>0</v>
      </c>
      <c r="M43" t="e">
        <f t="array" ref="M43">IF(ROW(G42)&gt; COUNTA($G$2:$G$109), "",INDEX($G:$G, SMALL(IF(G$2:G$109&lt;&gt;"",
ROW($2:$109)), ROW(A42))))</f>
        <v>#NUM!</v>
      </c>
      <c r="N43">
        <f t="shared" si="1"/>
        <v>0</v>
      </c>
    </row>
    <row r="44" spans="1:14" x14ac:dyDescent="0.3">
      <c r="A44" t="str">
        <f>IF(ISBLANK(Modulplaner_TVWL!I15),"",Modulplaner_TVWL!I15)</f>
        <v/>
      </c>
      <c r="B44">
        <f>Datenbank_TVWL!$L$7</f>
        <v>0</v>
      </c>
      <c r="F44">
        <f>(COUNTIF($A$1:A44,A44)=1)+MAX(F$1:F43)</f>
        <v>2</v>
      </c>
      <c r="G44" t="str">
        <f t="shared" si="0"/>
        <v/>
      </c>
      <c r="H44">
        <f t="shared" si="2"/>
        <v>0</v>
      </c>
      <c r="M44" t="e">
        <f t="array" ref="M44">IF(ROW(G43)&gt; COUNTA($G$2:$G$109), "",INDEX($G:$G, SMALL(IF(G$2:G$109&lt;&gt;"",
ROW($2:$109)), ROW(A43))))</f>
        <v>#NUM!</v>
      </c>
      <c r="N44">
        <f t="shared" si="1"/>
        <v>0</v>
      </c>
    </row>
    <row r="45" spans="1:14" x14ac:dyDescent="0.3">
      <c r="A45" t="str">
        <f>IF(ISBLANK(Modulplaner_TVWL!I16),"",Modulplaner_TVWL!I16)</f>
        <v/>
      </c>
      <c r="B45">
        <f>Datenbank_TVWL!$M$7</f>
        <v>0</v>
      </c>
      <c r="F45">
        <f>(COUNTIF($A$1:A45,A45)=1)+MAX(F$1:F44)</f>
        <v>2</v>
      </c>
      <c r="G45" t="str">
        <f t="shared" si="0"/>
        <v/>
      </c>
      <c r="H45">
        <f t="shared" si="2"/>
        <v>0</v>
      </c>
      <c r="M45" t="e">
        <f t="array" ref="M45">IF(ROW(G44)&gt; COUNTA($G$2:$G$109), "",INDEX($G:$G, SMALL(IF(G$2:G$109&lt;&gt;"",
ROW($2:$109)), ROW(A44))))</f>
        <v>#NUM!</v>
      </c>
      <c r="N45">
        <f t="shared" si="1"/>
        <v>0</v>
      </c>
    </row>
    <row r="46" spans="1:14" x14ac:dyDescent="0.3">
      <c r="A46" t="str">
        <f>IF(ISBLANK(Modulplaner_TVWL!I17),"",Modulplaner_TVWL!I17)</f>
        <v/>
      </c>
      <c r="B46">
        <f>Datenbank_TVWL!$N$7</f>
        <v>0</v>
      </c>
      <c r="F46">
        <f>(COUNTIF($A$1:A46,A46)=1)+MAX(F$1:F45)</f>
        <v>2</v>
      </c>
      <c r="G46" t="str">
        <f t="shared" si="0"/>
        <v/>
      </c>
      <c r="H46">
        <f t="shared" si="2"/>
        <v>0</v>
      </c>
      <c r="M46" t="e">
        <f t="array" ref="M46">IF(ROW(G45)&gt; COUNTA($G$2:$G$109), "",INDEX($G:$G, SMALL(IF(G$2:G$109&lt;&gt;"",
ROW($2:$109)), ROW(A45))))</f>
        <v>#NUM!</v>
      </c>
      <c r="N46">
        <f t="shared" si="1"/>
        <v>0</v>
      </c>
    </row>
    <row r="47" spans="1:14" x14ac:dyDescent="0.3">
      <c r="A47" t="str">
        <f>IF(ISBLANK(Modulplaner_TVWL!I18),"",Modulplaner_TVWL!I18)</f>
        <v/>
      </c>
      <c r="B47">
        <f>Datenbank_TVWL!$O$7</f>
        <v>0</v>
      </c>
      <c r="F47">
        <f>(COUNTIF($A$1:A47,A47)=1)+MAX(F$1:F46)</f>
        <v>2</v>
      </c>
      <c r="G47" t="str">
        <f t="shared" si="0"/>
        <v/>
      </c>
      <c r="H47">
        <f t="shared" si="2"/>
        <v>0</v>
      </c>
      <c r="M47" t="e">
        <f t="array" ref="M47">IF(ROW(G46)&gt; COUNTA($G$2:$G$109), "",INDEX($G:$G, SMALL(IF(G$2:G$109&lt;&gt;"",
ROW($2:$109)), ROW(A46))))</f>
        <v>#NUM!</v>
      </c>
      <c r="N47">
        <f t="shared" si="1"/>
        <v>0</v>
      </c>
    </row>
    <row r="48" spans="1:14" x14ac:dyDescent="0.3">
      <c r="A48" t="str">
        <f>IF(ISBLANK(Modulplaner_TVWL!I19),"",Modulplaner_TVWL!I19)</f>
        <v/>
      </c>
      <c r="B48">
        <f>Datenbank_TVWL!$P$7</f>
        <v>0</v>
      </c>
      <c r="F48">
        <f>(COUNTIF($A$1:A48,A48)=1)+MAX(F$1:F47)</f>
        <v>2</v>
      </c>
      <c r="G48" t="str">
        <f t="shared" si="0"/>
        <v/>
      </c>
      <c r="H48">
        <f t="shared" si="2"/>
        <v>0</v>
      </c>
      <c r="M48" t="e">
        <f t="array" ref="M48">IF(ROW(G47)&gt; COUNTA($G$2:$G$109), "",INDEX($G:$G, SMALL(IF(G$2:G$109&lt;&gt;"",
ROW($2:$109)), ROW(A47))))</f>
        <v>#NUM!</v>
      </c>
      <c r="N48">
        <f t="shared" si="1"/>
        <v>0</v>
      </c>
    </row>
    <row r="49" spans="1:14" x14ac:dyDescent="0.3">
      <c r="A49" t="str">
        <f>IF(ISBLANK(Modulplaner_TVWL!I20),"",Modulplaner_TVWL!I20)</f>
        <v/>
      </c>
      <c r="B49">
        <f>Datenbank_TVWL!$Q$7</f>
        <v>0</v>
      </c>
      <c r="F49">
        <f>(COUNTIF($A$1:A49,A49)=1)+MAX(F$1:F48)</f>
        <v>2</v>
      </c>
      <c r="G49" t="str">
        <f t="shared" si="0"/>
        <v/>
      </c>
      <c r="H49">
        <f t="shared" si="2"/>
        <v>0</v>
      </c>
      <c r="M49" t="e">
        <f t="array" ref="M49">IF(ROW(G48)&gt; COUNTA($G$2:$G$109), "",INDEX($G:$G, SMALL(IF(G$2:G$109&lt;&gt;"",
ROW($2:$109)), ROW(A48))))</f>
        <v>#NUM!</v>
      </c>
      <c r="N49">
        <f t="shared" si="1"/>
        <v>0</v>
      </c>
    </row>
    <row r="50" spans="1:14" x14ac:dyDescent="0.3">
      <c r="A50" t="str">
        <f>IF(ISBLANK(Modulplaner_TVWL!K9),"",Modulplaner_TVWL!K9)</f>
        <v/>
      </c>
      <c r="B50">
        <f>Datenbank_TVWL!$F$8</f>
        <v>0</v>
      </c>
      <c r="F50">
        <f>(COUNTIF($A$1:A50,A50)=1)+MAX(F$1:F49)</f>
        <v>2</v>
      </c>
      <c r="G50" t="str">
        <f t="shared" si="0"/>
        <v/>
      </c>
      <c r="H50">
        <f t="shared" si="2"/>
        <v>0</v>
      </c>
      <c r="M50" t="e">
        <f t="array" ref="M50">IF(ROW(G49)&gt; COUNTA($G$2:$G$109), "",INDEX($G:$G, SMALL(IF(G$2:G$109&lt;&gt;"",
ROW($2:$109)), ROW(A49))))</f>
        <v>#NUM!</v>
      </c>
      <c r="N50">
        <f t="shared" si="1"/>
        <v>0</v>
      </c>
    </row>
    <row r="51" spans="1:14" x14ac:dyDescent="0.3">
      <c r="A51" t="str">
        <f>IF(ISBLANK(Modulplaner_TVWL!K10),"",Modulplaner_TVWL!K10)</f>
        <v/>
      </c>
      <c r="B51">
        <f>Datenbank_TVWL!$G$8</f>
        <v>0</v>
      </c>
      <c r="F51">
        <f>(COUNTIF($A$1:A51,A51)=1)+MAX(F$1:F50)</f>
        <v>2</v>
      </c>
      <c r="G51" t="str">
        <f t="shared" si="0"/>
        <v/>
      </c>
      <c r="H51">
        <f t="shared" si="2"/>
        <v>0</v>
      </c>
      <c r="M51" t="e">
        <f t="array" ref="M51">IF(ROW(G50)&gt; COUNTA($G$2:$G$109), "",INDEX($G:$G, SMALL(IF(G$2:G$109&lt;&gt;"",
ROW($2:$109)), ROW(A50))))</f>
        <v>#NUM!</v>
      </c>
      <c r="N51">
        <f t="shared" si="1"/>
        <v>0</v>
      </c>
    </row>
    <row r="52" spans="1:14" x14ac:dyDescent="0.3">
      <c r="A52" t="str">
        <f>IF(ISBLANK(Modulplaner_TVWL!K11),"",Modulplaner_TVWL!K11)</f>
        <v/>
      </c>
      <c r="B52">
        <f>Datenbank_TVWL!$H$8</f>
        <v>0</v>
      </c>
      <c r="F52">
        <f>(COUNTIF($A$1:A52,A52)=1)+MAX(F$1:F51)</f>
        <v>2</v>
      </c>
      <c r="G52" t="str">
        <f t="shared" si="0"/>
        <v/>
      </c>
      <c r="H52">
        <f t="shared" si="2"/>
        <v>0</v>
      </c>
      <c r="M52" t="e">
        <f t="array" ref="M52">IF(ROW(G51)&gt; COUNTA($G$2:$G$109), "",INDEX($G:$G, SMALL(IF(G$2:G$109&lt;&gt;"",
ROW($2:$109)), ROW(A51))))</f>
        <v>#NUM!</v>
      </c>
      <c r="N52">
        <f t="shared" si="1"/>
        <v>0</v>
      </c>
    </row>
    <row r="53" spans="1:14" x14ac:dyDescent="0.3">
      <c r="A53" t="str">
        <f>IF(ISBLANK(Modulplaner_TVWL!K12),"",Modulplaner_TVWL!K12)</f>
        <v/>
      </c>
      <c r="B53">
        <f>Datenbank_TVWL!$I$8</f>
        <v>0</v>
      </c>
      <c r="F53">
        <f>(COUNTIF($A$1:A53,A53)=1)+MAX(F$1:F52)</f>
        <v>2</v>
      </c>
      <c r="G53" t="str">
        <f t="shared" si="0"/>
        <v/>
      </c>
      <c r="H53">
        <f t="shared" si="2"/>
        <v>0</v>
      </c>
      <c r="M53" t="e">
        <f t="array" ref="M53">IF(ROW(G52)&gt; COUNTA($G$2:$G$109), "",INDEX($G:$G, SMALL(IF(G$2:G$109&lt;&gt;"",
ROW($2:$109)), ROW(A52))))</f>
        <v>#NUM!</v>
      </c>
      <c r="N53">
        <f t="shared" si="1"/>
        <v>0</v>
      </c>
    </row>
    <row r="54" spans="1:14" x14ac:dyDescent="0.3">
      <c r="A54" t="str">
        <f>IF(ISBLANK(Modulplaner_TVWL!K13),"",Modulplaner_TVWL!K13)</f>
        <v/>
      </c>
      <c r="B54">
        <f>Datenbank_TVWL!$J$8</f>
        <v>0</v>
      </c>
      <c r="F54">
        <f>(COUNTIF($A$1:A54,A54)=1)+MAX(F$1:F53)</f>
        <v>2</v>
      </c>
      <c r="G54" t="str">
        <f t="shared" si="0"/>
        <v/>
      </c>
      <c r="H54">
        <f t="shared" si="2"/>
        <v>0</v>
      </c>
      <c r="M54" t="e">
        <f t="array" ref="M54">IF(ROW(G53)&gt; COUNTA($G$2:$G$109), "",INDEX($G:$G, SMALL(IF(G$2:G$109&lt;&gt;"",
ROW($2:$109)), ROW(A53))))</f>
        <v>#NUM!</v>
      </c>
      <c r="N54">
        <f t="shared" si="1"/>
        <v>0</v>
      </c>
    </row>
    <row r="55" spans="1:14" x14ac:dyDescent="0.3">
      <c r="A55" t="str">
        <f>IF(ISBLANK(Modulplaner_TVWL!K14),"",Modulplaner_TVWL!K14)</f>
        <v/>
      </c>
      <c r="B55">
        <f>Datenbank_TVWL!$K$8</f>
        <v>0</v>
      </c>
      <c r="F55">
        <f>(COUNTIF($A$1:A55,A55)=1)+MAX(F$1:F54)</f>
        <v>2</v>
      </c>
      <c r="G55" t="str">
        <f t="shared" si="0"/>
        <v/>
      </c>
      <c r="H55">
        <f t="shared" si="2"/>
        <v>0</v>
      </c>
      <c r="M55" t="e">
        <f t="array" ref="M55">IF(ROW(G54)&gt; COUNTA($G$2:$G$109), "",INDEX($G:$G, SMALL(IF(G$2:G$109&lt;&gt;"",
ROW($2:$109)), ROW(A54))))</f>
        <v>#NUM!</v>
      </c>
      <c r="N55">
        <f t="shared" si="1"/>
        <v>0</v>
      </c>
    </row>
    <row r="56" spans="1:14" x14ac:dyDescent="0.3">
      <c r="A56" t="str">
        <f>IF(ISBLANK(Modulplaner_TVWL!K15),"",Modulplaner_TVWL!K15)</f>
        <v/>
      </c>
      <c r="B56">
        <f>Datenbank_TVWL!$L$8</f>
        <v>0</v>
      </c>
      <c r="F56">
        <f>(COUNTIF($A$1:A56,A56)=1)+MAX(F$1:F55)</f>
        <v>2</v>
      </c>
      <c r="G56" t="str">
        <f t="shared" si="0"/>
        <v/>
      </c>
      <c r="H56">
        <f t="shared" si="2"/>
        <v>0</v>
      </c>
      <c r="M56" t="e">
        <f t="array" ref="M56">IF(ROW(G55)&gt; COUNTA($G$2:$G$109), "",INDEX($G:$G, SMALL(IF(G$2:G$109&lt;&gt;"",
ROW($2:$109)), ROW(A55))))</f>
        <v>#NUM!</v>
      </c>
      <c r="N56">
        <f t="shared" si="1"/>
        <v>0</v>
      </c>
    </row>
    <row r="57" spans="1:14" x14ac:dyDescent="0.3">
      <c r="A57" t="str">
        <f>IF(ISBLANK(Modulplaner_TVWL!K16),"",Modulplaner_TVWL!K16)</f>
        <v/>
      </c>
      <c r="B57">
        <f>Datenbank_TVWL!$M$8</f>
        <v>0</v>
      </c>
      <c r="F57">
        <f>(COUNTIF($A$1:A57,A57)=1)+MAX(F$1:F56)</f>
        <v>2</v>
      </c>
      <c r="G57" t="str">
        <f t="shared" si="0"/>
        <v/>
      </c>
      <c r="H57">
        <f t="shared" si="2"/>
        <v>0</v>
      </c>
      <c r="M57" t="e">
        <f t="array" ref="M57">IF(ROW(G56)&gt; COUNTA($G$2:$G$109), "",INDEX($G:$G, SMALL(IF(G$2:G$109&lt;&gt;"",
ROW($2:$109)), ROW(A56))))</f>
        <v>#NUM!</v>
      </c>
      <c r="N57">
        <f t="shared" si="1"/>
        <v>0</v>
      </c>
    </row>
    <row r="58" spans="1:14" x14ac:dyDescent="0.3">
      <c r="A58" t="str">
        <f>IF(ISBLANK(Modulplaner_TVWL!K17),"",Modulplaner_TVWL!K17)</f>
        <v/>
      </c>
      <c r="B58">
        <f>Datenbank_TVWL!$N$8</f>
        <v>0</v>
      </c>
      <c r="F58">
        <f>(COUNTIF($A$1:A58,A58)=1)+MAX(F$1:F57)</f>
        <v>2</v>
      </c>
      <c r="G58" t="str">
        <f t="shared" si="0"/>
        <v/>
      </c>
      <c r="H58">
        <f t="shared" si="2"/>
        <v>0</v>
      </c>
      <c r="M58" t="e">
        <f t="array" ref="M58">IF(ROW(G57)&gt; COUNTA($G$2:$G$109), "",INDEX($G:$G, SMALL(IF(G$2:G$109&lt;&gt;"",
ROW($2:$109)), ROW(A57))))</f>
        <v>#NUM!</v>
      </c>
      <c r="N58">
        <f t="shared" si="1"/>
        <v>0</v>
      </c>
    </row>
    <row r="59" spans="1:14" x14ac:dyDescent="0.3">
      <c r="A59" t="str">
        <f>IF(ISBLANK(Modulplaner_TVWL!K18),"",Modulplaner_TVWL!K18)</f>
        <v/>
      </c>
      <c r="B59">
        <f>Datenbank_TVWL!$O$8</f>
        <v>0</v>
      </c>
      <c r="F59">
        <f>(COUNTIF($A$1:A59,A59)=1)+MAX(F$1:F58)</f>
        <v>2</v>
      </c>
      <c r="G59" t="str">
        <f t="shared" si="0"/>
        <v/>
      </c>
      <c r="H59">
        <f t="shared" si="2"/>
        <v>0</v>
      </c>
      <c r="M59" t="e">
        <f t="array" ref="M59">IF(ROW(G58)&gt; COUNTA($G$2:$G$109), "",INDEX($G:$G, SMALL(IF(G$2:G$109&lt;&gt;"",
ROW($2:$109)), ROW(A58))))</f>
        <v>#NUM!</v>
      </c>
      <c r="N59">
        <f t="shared" si="1"/>
        <v>0</v>
      </c>
    </row>
    <row r="60" spans="1:14" x14ac:dyDescent="0.3">
      <c r="A60" t="str">
        <f>IF(ISBLANK(Modulplaner_TVWL!K19),"",Modulplaner_TVWL!K19)</f>
        <v/>
      </c>
      <c r="B60">
        <f>Datenbank_TVWL!$P$8</f>
        <v>0</v>
      </c>
      <c r="F60">
        <f>(COUNTIF($A$1:A60,A60)=1)+MAX(F$1:F59)</f>
        <v>2</v>
      </c>
      <c r="G60" t="str">
        <f t="shared" si="0"/>
        <v/>
      </c>
      <c r="H60">
        <f t="shared" si="2"/>
        <v>0</v>
      </c>
      <c r="M60" t="e">
        <f t="array" ref="M60">IF(ROW(G59)&gt; COUNTA($G$2:$G$109), "",INDEX($G:$G, SMALL(IF(G$2:G$109&lt;&gt;"",
ROW($2:$109)), ROW(A59))))</f>
        <v>#NUM!</v>
      </c>
      <c r="N60">
        <f t="shared" si="1"/>
        <v>0</v>
      </c>
    </row>
    <row r="61" spans="1:14" x14ac:dyDescent="0.3">
      <c r="A61" t="str">
        <f>IF(ISBLANK(Modulplaner_TVWL!K20),"",Modulplaner_TVWL!K20)</f>
        <v/>
      </c>
      <c r="B61">
        <f>Datenbank_TVWL!$Q$8</f>
        <v>0</v>
      </c>
      <c r="F61">
        <f>(COUNTIF($A$1:A61,A61)=1)+MAX(F$1:F60)</f>
        <v>2</v>
      </c>
      <c r="G61" t="str">
        <f t="shared" si="0"/>
        <v/>
      </c>
      <c r="H61">
        <f t="shared" si="2"/>
        <v>0</v>
      </c>
      <c r="M61" t="e">
        <f t="array" ref="M61">IF(ROW(G60)&gt; COUNTA($G$2:$G$109), "",INDEX($G:$G, SMALL(IF(G$2:G$109&lt;&gt;"",
ROW($2:$109)), ROW(A60))))</f>
        <v>#NUM!</v>
      </c>
      <c r="N61">
        <f t="shared" si="1"/>
        <v>0</v>
      </c>
    </row>
    <row r="62" spans="1:14" x14ac:dyDescent="0.3">
      <c r="A62" t="str">
        <f>IF(ISBLANK(Modulplaner_TVWL!M9),"",Modulplaner_TVWL!M9)</f>
        <v/>
      </c>
      <c r="B62">
        <f>Datenbank_TVWL!$F$9</f>
        <v>0</v>
      </c>
      <c r="F62">
        <f>(COUNTIF($A$1:A62,A62)=1)+MAX(F$1:F61)</f>
        <v>2</v>
      </c>
      <c r="G62" t="str">
        <f t="shared" si="0"/>
        <v/>
      </c>
      <c r="H62">
        <f t="shared" si="2"/>
        <v>0</v>
      </c>
      <c r="M62" t="e">
        <f t="array" ref="M62">IF(ROW(G61)&gt; COUNTA($G$2:$G$109), "",INDEX($G:$G, SMALL(IF(G$2:G$109&lt;&gt;"",
ROW($2:$109)), ROW(A61))))</f>
        <v>#NUM!</v>
      </c>
      <c r="N62">
        <f t="shared" si="1"/>
        <v>0</v>
      </c>
    </row>
    <row r="63" spans="1:14" x14ac:dyDescent="0.3">
      <c r="A63" t="str">
        <f>IF(ISBLANK(Modulplaner_TVWL!M10),"",Modulplaner_TVWL!M10)</f>
        <v/>
      </c>
      <c r="B63">
        <f>Datenbank_TVWL!$G$9</f>
        <v>0</v>
      </c>
      <c r="F63">
        <f>(COUNTIF($A$1:A63,A63)=1)+MAX(F$1:F62)</f>
        <v>2</v>
      </c>
      <c r="G63" t="str">
        <f t="shared" si="0"/>
        <v/>
      </c>
      <c r="H63">
        <f t="shared" si="2"/>
        <v>0</v>
      </c>
      <c r="M63" t="e">
        <f t="array" ref="M63">IF(ROW(G62)&gt; COUNTA($G$2:$G$109), "",INDEX($G:$G, SMALL(IF(G$2:G$109&lt;&gt;"",
ROW($2:$109)), ROW(A62))))</f>
        <v>#NUM!</v>
      </c>
      <c r="N63">
        <f t="shared" si="1"/>
        <v>0</v>
      </c>
    </row>
    <row r="64" spans="1:14" x14ac:dyDescent="0.3">
      <c r="A64" t="str">
        <f>IF(ISBLANK(Modulplaner_TVWL!M11),"",Modulplaner_TVWL!M11)</f>
        <v/>
      </c>
      <c r="B64">
        <f>Datenbank_TVWL!$H$9</f>
        <v>0</v>
      </c>
      <c r="F64">
        <f>(COUNTIF($A$1:A64,A64)=1)+MAX(F$1:F63)</f>
        <v>2</v>
      </c>
      <c r="G64" t="str">
        <f t="shared" si="0"/>
        <v/>
      </c>
      <c r="H64">
        <f t="shared" si="2"/>
        <v>0</v>
      </c>
      <c r="M64" t="e">
        <f t="array" ref="M64">IF(ROW(G63)&gt; COUNTA($G$2:$G$109), "",INDEX($G:$G, SMALL(IF(G$2:G$109&lt;&gt;"",
ROW($2:$109)), ROW(A63))))</f>
        <v>#NUM!</v>
      </c>
      <c r="N64">
        <f t="shared" si="1"/>
        <v>0</v>
      </c>
    </row>
    <row r="65" spans="1:14" x14ac:dyDescent="0.3">
      <c r="A65" t="str">
        <f>IF(ISBLANK(Modulplaner_TVWL!M12),"",Modulplaner_TVWL!M12)</f>
        <v/>
      </c>
      <c r="B65">
        <f>Datenbank_TVWL!$I$9</f>
        <v>0</v>
      </c>
      <c r="F65">
        <f>(COUNTIF($A$1:A65,A65)=1)+MAX(F$1:F64)</f>
        <v>2</v>
      </c>
      <c r="G65" t="str">
        <f t="shared" si="0"/>
        <v/>
      </c>
      <c r="H65">
        <f t="shared" si="2"/>
        <v>0</v>
      </c>
      <c r="M65" t="e">
        <f t="array" ref="M65">IF(ROW(G64)&gt; COUNTA($G$2:$G$109), "",INDEX($G:$G, SMALL(IF(G$2:G$109&lt;&gt;"",
ROW($2:$109)), ROW(A64))))</f>
        <v>#NUM!</v>
      </c>
      <c r="N65">
        <f t="shared" si="1"/>
        <v>0</v>
      </c>
    </row>
    <row r="66" spans="1:14" x14ac:dyDescent="0.3">
      <c r="A66" t="str">
        <f>IF(ISBLANK(Modulplaner_TVWL!M13),"",Modulplaner_TVWL!M13)</f>
        <v/>
      </c>
      <c r="B66">
        <f>Datenbank_TVWL!$J$9</f>
        <v>0</v>
      </c>
      <c r="F66">
        <f>(COUNTIF($A$1:A66,A66)=1)+MAX(F$1:F65)</f>
        <v>2</v>
      </c>
      <c r="G66" t="str">
        <f t="shared" si="0"/>
        <v/>
      </c>
      <c r="H66">
        <f t="shared" si="2"/>
        <v>0</v>
      </c>
      <c r="M66" t="e">
        <f t="array" ref="M66">IF(ROW(G65)&gt; COUNTA($G$2:$G$109), "",INDEX($G:$G, SMALL(IF(G$2:G$109&lt;&gt;"",
ROW($2:$109)), ROW(A65))))</f>
        <v>#NUM!</v>
      </c>
      <c r="N66">
        <f t="shared" si="1"/>
        <v>0</v>
      </c>
    </row>
    <row r="67" spans="1:14" x14ac:dyDescent="0.3">
      <c r="A67" t="str">
        <f>IF(ISBLANK(Modulplaner_TVWL!M14),"",Modulplaner_TVWL!M14)</f>
        <v/>
      </c>
      <c r="B67">
        <f>Datenbank_TVWL!$K$9</f>
        <v>0</v>
      </c>
      <c r="F67">
        <f>(COUNTIF($A$1:A67,A67)=1)+MAX(F$1:F66)</f>
        <v>2</v>
      </c>
      <c r="G67" t="str">
        <f t="shared" ref="G67:G109" si="3">IF(ROW(A67)&gt;MAX(F:F),"",INDEX(A:A,MATCH(ROW(A67),F:F,0)))</f>
        <v/>
      </c>
      <c r="H67">
        <f t="shared" ref="H67:H97" si="4">SUMIF(A67:A174,G67,B67:B174)</f>
        <v>0</v>
      </c>
      <c r="M67" t="e">
        <f t="array" ref="M67">IF(ROW(G66)&gt; COUNTA($G$2:$G$109), "",INDEX($G:$G, SMALL(IF(G$2:G$109&lt;&gt;"",
ROW($2:$109)), ROW(A66))))</f>
        <v>#NUM!</v>
      </c>
      <c r="N67">
        <f t="shared" ref="N67:N109" si="5">SUMIF(G67:G162,M67,H67:H162)</f>
        <v>0</v>
      </c>
    </row>
    <row r="68" spans="1:14" x14ac:dyDescent="0.3">
      <c r="A68" t="str">
        <f>IF(ISBLANK(Modulplaner_TVWL!M15),"",Modulplaner_TVWL!M15)</f>
        <v/>
      </c>
      <c r="B68">
        <f>Datenbank_TVWL!$L$9</f>
        <v>0</v>
      </c>
      <c r="F68">
        <f>(COUNTIF($A$1:A68,A68)=1)+MAX(F$1:F67)</f>
        <v>2</v>
      </c>
      <c r="G68" t="str">
        <f t="shared" si="3"/>
        <v/>
      </c>
      <c r="H68">
        <f t="shared" si="4"/>
        <v>0</v>
      </c>
      <c r="M68" t="e">
        <f t="array" ref="M68">IF(ROW(G67)&gt; COUNTA($G$2:$G$109), "",INDEX($G:$G, SMALL(IF(G$2:G$109&lt;&gt;"",
ROW($2:$109)), ROW(A67))))</f>
        <v>#NUM!</v>
      </c>
      <c r="N68">
        <f t="shared" si="5"/>
        <v>0</v>
      </c>
    </row>
    <row r="69" spans="1:14" x14ac:dyDescent="0.3">
      <c r="A69" t="str">
        <f>IF(ISBLANK(Modulplaner_TVWL!M16),"",Modulplaner_TVWL!M16)</f>
        <v/>
      </c>
      <c r="B69">
        <f>Datenbank_TVWL!$M$9</f>
        <v>0</v>
      </c>
      <c r="F69">
        <f>(COUNTIF($A$1:A69,A69)=1)+MAX(F$1:F68)</f>
        <v>2</v>
      </c>
      <c r="G69" t="str">
        <f t="shared" si="3"/>
        <v/>
      </c>
      <c r="H69">
        <f t="shared" si="4"/>
        <v>0</v>
      </c>
      <c r="M69" t="e">
        <f t="array" ref="M69">IF(ROW(G68)&gt; COUNTA($G$2:$G$109), "",INDEX($G:$G, SMALL(IF(G$2:G$109&lt;&gt;"",
ROW($2:$109)), ROW(A68))))</f>
        <v>#NUM!</v>
      </c>
      <c r="N69">
        <f t="shared" si="5"/>
        <v>0</v>
      </c>
    </row>
    <row r="70" spans="1:14" x14ac:dyDescent="0.3">
      <c r="A70" t="str">
        <f>IF(ISBLANK(Modulplaner_TVWL!M17),"",Modulplaner_TVWL!M17)</f>
        <v/>
      </c>
      <c r="B70">
        <f>Datenbank_TVWL!$N$9</f>
        <v>0</v>
      </c>
      <c r="F70">
        <f>(COUNTIF($A$1:A70,A70)=1)+MAX(F$1:F69)</f>
        <v>2</v>
      </c>
      <c r="G70" t="str">
        <f t="shared" si="3"/>
        <v/>
      </c>
      <c r="H70">
        <f t="shared" si="4"/>
        <v>0</v>
      </c>
      <c r="M70" t="e">
        <f t="array" ref="M70">IF(ROW(G69)&gt; COUNTA($G$2:$G$109), "",INDEX($G:$G, SMALL(IF(G$2:G$109&lt;&gt;"",
ROW($2:$109)), ROW(A69))))</f>
        <v>#NUM!</v>
      </c>
      <c r="N70">
        <f t="shared" si="5"/>
        <v>0</v>
      </c>
    </row>
    <row r="71" spans="1:14" x14ac:dyDescent="0.3">
      <c r="A71" t="str">
        <f>IF(ISBLANK(Modulplaner_TVWL!M18),"",Modulplaner_TVWL!M18)</f>
        <v/>
      </c>
      <c r="B71">
        <f>Datenbank_TVWL!$O$9</f>
        <v>0</v>
      </c>
      <c r="F71">
        <f>(COUNTIF($A$1:A71,A71)=1)+MAX(F$1:F70)</f>
        <v>2</v>
      </c>
      <c r="G71" t="str">
        <f t="shared" si="3"/>
        <v/>
      </c>
      <c r="H71">
        <f t="shared" si="4"/>
        <v>0</v>
      </c>
      <c r="M71" t="e">
        <f t="array" ref="M71">IF(ROW(G70)&gt; COUNTA($G$2:$G$109), "",INDEX($G:$G, SMALL(IF(G$2:G$109&lt;&gt;"",
ROW($2:$109)), ROW(A70))))</f>
        <v>#NUM!</v>
      </c>
      <c r="N71">
        <f t="shared" si="5"/>
        <v>0</v>
      </c>
    </row>
    <row r="72" spans="1:14" x14ac:dyDescent="0.3">
      <c r="A72" t="str">
        <f>IF(ISBLANK(Modulplaner_TVWL!M19),"",Modulplaner_TVWL!M19)</f>
        <v/>
      </c>
      <c r="B72">
        <f>Datenbank_TVWL!$P$9</f>
        <v>0</v>
      </c>
      <c r="F72">
        <f>(COUNTIF($A$1:A72,A72)=1)+MAX(F$1:F71)</f>
        <v>2</v>
      </c>
      <c r="G72" t="str">
        <f t="shared" si="3"/>
        <v/>
      </c>
      <c r="H72">
        <f t="shared" si="4"/>
        <v>0</v>
      </c>
      <c r="M72" t="e">
        <f t="array" ref="M72">IF(ROW(G71)&gt; COUNTA($G$2:$G$109), "",INDEX($G:$G, SMALL(IF(G$2:G$109&lt;&gt;"",
ROW($2:$109)), ROW(A71))))</f>
        <v>#NUM!</v>
      </c>
      <c r="N72">
        <f t="shared" si="5"/>
        <v>0</v>
      </c>
    </row>
    <row r="73" spans="1:14" x14ac:dyDescent="0.3">
      <c r="A73" t="str">
        <f>IF(ISBLANK(Modulplaner_TVWL!M20),"",Modulplaner_TVWL!M20)</f>
        <v/>
      </c>
      <c r="B73">
        <f>Datenbank_TVWL!$Q$9</f>
        <v>0</v>
      </c>
      <c r="F73">
        <f>(COUNTIF($A$1:A73,A73)=1)+MAX(F$1:F72)</f>
        <v>2</v>
      </c>
      <c r="G73" t="str">
        <f t="shared" si="3"/>
        <v/>
      </c>
      <c r="H73">
        <f t="shared" si="4"/>
        <v>0</v>
      </c>
      <c r="M73" t="e">
        <f t="array" ref="M73">IF(ROW(G72)&gt; COUNTA($G$2:$G$109), "",INDEX($G:$G, SMALL(IF(G$2:G$109&lt;&gt;"",
ROW($2:$109)), ROW(A72))))</f>
        <v>#NUM!</v>
      </c>
      <c r="N73">
        <f t="shared" si="5"/>
        <v>0</v>
      </c>
    </row>
    <row r="74" spans="1:14" x14ac:dyDescent="0.3">
      <c r="A74" t="str">
        <f>IF(ISBLANK(Modulplaner_TVWL!O9),"",Modulplaner_TVWL!O9)</f>
        <v/>
      </c>
      <c r="B74">
        <f>Datenbank_TVWL!$F$10</f>
        <v>0</v>
      </c>
      <c r="F74">
        <f>(COUNTIF($A$1:A74,A74)=1)+MAX(F$1:F73)</f>
        <v>2</v>
      </c>
      <c r="G74" t="str">
        <f t="shared" si="3"/>
        <v/>
      </c>
      <c r="H74">
        <f t="shared" si="4"/>
        <v>0</v>
      </c>
      <c r="M74" t="e">
        <f t="array" ref="M74">IF(ROW(G73)&gt; COUNTA($G$2:$G$109), "",INDEX($G:$G, SMALL(IF(G$2:G$109&lt;&gt;"",
ROW($2:$109)), ROW(A73))))</f>
        <v>#NUM!</v>
      </c>
      <c r="N74">
        <f t="shared" si="5"/>
        <v>0</v>
      </c>
    </row>
    <row r="75" spans="1:14" x14ac:dyDescent="0.3">
      <c r="A75" t="str">
        <f>IF(ISBLANK(Modulplaner_TVWL!O10),"",Modulplaner_TVWL!O10)</f>
        <v/>
      </c>
      <c r="B75">
        <f>Datenbank_TVWL!$G$10</f>
        <v>0</v>
      </c>
      <c r="F75">
        <f>(COUNTIF($A$1:A75,A75)=1)+MAX(F$1:F74)</f>
        <v>2</v>
      </c>
      <c r="G75" t="str">
        <f t="shared" si="3"/>
        <v/>
      </c>
      <c r="H75">
        <f t="shared" si="4"/>
        <v>0</v>
      </c>
      <c r="M75" t="e">
        <f t="array" ref="M75">IF(ROW(G74)&gt; COUNTA($G$2:$G$109), "",INDEX($G:$G, SMALL(IF(G$2:G$109&lt;&gt;"",
ROW($2:$109)), ROW(A74))))</f>
        <v>#NUM!</v>
      </c>
      <c r="N75">
        <f t="shared" si="5"/>
        <v>0</v>
      </c>
    </row>
    <row r="76" spans="1:14" x14ac:dyDescent="0.3">
      <c r="A76" t="str">
        <f>IF(ISBLANK(Modulplaner_TVWL!O11),"",Modulplaner_TVWL!O11)</f>
        <v/>
      </c>
      <c r="B76">
        <f>Datenbank_TVWL!$H$10</f>
        <v>0</v>
      </c>
      <c r="F76">
        <f>(COUNTIF($A$1:A76,A76)=1)+MAX(F$1:F75)</f>
        <v>2</v>
      </c>
      <c r="G76" t="str">
        <f t="shared" si="3"/>
        <v/>
      </c>
      <c r="H76">
        <f t="shared" si="4"/>
        <v>0</v>
      </c>
      <c r="M76" t="e">
        <f t="array" ref="M76">IF(ROW(G75)&gt; COUNTA($G$2:$G$109), "",INDEX($G:$G, SMALL(IF(G$2:G$109&lt;&gt;"",
ROW($2:$109)), ROW(A75))))</f>
        <v>#NUM!</v>
      </c>
      <c r="N76">
        <f t="shared" si="5"/>
        <v>0</v>
      </c>
    </row>
    <row r="77" spans="1:14" x14ac:dyDescent="0.3">
      <c r="A77" t="str">
        <f>IF(ISBLANK(Modulplaner_TVWL!O12),"",Modulplaner_TVWL!O12)</f>
        <v/>
      </c>
      <c r="B77">
        <f>Datenbank_TVWL!$I$10</f>
        <v>0</v>
      </c>
      <c r="F77">
        <f>(COUNTIF($A$1:A77,A77)=1)+MAX(F$1:F76)</f>
        <v>2</v>
      </c>
      <c r="G77" t="str">
        <f t="shared" si="3"/>
        <v/>
      </c>
      <c r="H77">
        <f t="shared" si="4"/>
        <v>0</v>
      </c>
      <c r="M77" t="e">
        <f t="array" ref="M77">IF(ROW(G76)&gt; COUNTA($G$2:$G$109), "",INDEX($G:$G, SMALL(IF(G$2:G$109&lt;&gt;"",
ROW($2:$109)), ROW(A76))))</f>
        <v>#NUM!</v>
      </c>
      <c r="N77">
        <f t="shared" si="5"/>
        <v>0</v>
      </c>
    </row>
    <row r="78" spans="1:14" x14ac:dyDescent="0.3">
      <c r="A78" t="str">
        <f>IF(ISBLANK(Modulplaner_TVWL!O13),"",Modulplaner_TVWL!O13)</f>
        <v/>
      </c>
      <c r="B78">
        <f>Datenbank_TVWL!$J$10</f>
        <v>0</v>
      </c>
      <c r="F78">
        <f>(COUNTIF($A$1:A78,A78)=1)+MAX(F$1:F77)</f>
        <v>2</v>
      </c>
      <c r="G78" t="str">
        <f t="shared" si="3"/>
        <v/>
      </c>
      <c r="H78">
        <f t="shared" si="4"/>
        <v>0</v>
      </c>
      <c r="M78" t="e">
        <f t="array" ref="M78">IF(ROW(G77)&gt; COUNTA($G$2:$G$109), "",INDEX($G:$G, SMALL(IF(G$2:G$109&lt;&gt;"",
ROW($2:$109)), ROW(A77))))</f>
        <v>#NUM!</v>
      </c>
      <c r="N78">
        <f t="shared" si="5"/>
        <v>0</v>
      </c>
    </row>
    <row r="79" spans="1:14" x14ac:dyDescent="0.3">
      <c r="A79" t="str">
        <f>IF(ISBLANK(Modulplaner_TVWL!O14),"",Modulplaner_TVWL!O14)</f>
        <v/>
      </c>
      <c r="B79">
        <f>Datenbank_TVWL!$K$10</f>
        <v>0</v>
      </c>
      <c r="F79">
        <f>(COUNTIF($A$1:A79,A79)=1)+MAX(F$1:F78)</f>
        <v>2</v>
      </c>
      <c r="G79" t="str">
        <f t="shared" si="3"/>
        <v/>
      </c>
      <c r="H79">
        <f t="shared" si="4"/>
        <v>0</v>
      </c>
      <c r="M79" t="e">
        <f t="array" ref="M79">IF(ROW(G78)&gt; COUNTA($G$2:$G$109), "",INDEX($G:$G, SMALL(IF(G$2:G$109&lt;&gt;"",
ROW($2:$109)), ROW(A78))))</f>
        <v>#NUM!</v>
      </c>
      <c r="N79">
        <f t="shared" si="5"/>
        <v>0</v>
      </c>
    </row>
    <row r="80" spans="1:14" x14ac:dyDescent="0.3">
      <c r="A80" t="str">
        <f>IF(ISBLANK(Modulplaner_TVWL!O15),"",Modulplaner_TVWL!O15)</f>
        <v/>
      </c>
      <c r="B80">
        <f>Datenbank_TVWL!$L$10</f>
        <v>0</v>
      </c>
      <c r="F80">
        <f>(COUNTIF($A$1:A80,A80)=1)+MAX(F$1:F79)</f>
        <v>2</v>
      </c>
      <c r="G80" t="str">
        <f t="shared" si="3"/>
        <v/>
      </c>
      <c r="H80">
        <f t="shared" si="4"/>
        <v>0</v>
      </c>
      <c r="M80" t="e">
        <f t="array" ref="M80">IF(ROW(G79)&gt; COUNTA($G$2:$G$109), "",INDEX($G:$G, SMALL(IF(G$2:G$109&lt;&gt;"",
ROW($2:$109)), ROW(A79))))</f>
        <v>#NUM!</v>
      </c>
      <c r="N80">
        <f t="shared" si="5"/>
        <v>0</v>
      </c>
    </row>
    <row r="81" spans="1:14" x14ac:dyDescent="0.3">
      <c r="A81" t="str">
        <f>IF(ISBLANK(Modulplaner_TVWL!O16),"",Modulplaner_TVWL!O16)</f>
        <v/>
      </c>
      <c r="B81">
        <f>Datenbank_TVWL!$M$10</f>
        <v>0</v>
      </c>
      <c r="F81">
        <f>(COUNTIF($A$1:A81,A81)=1)+MAX(F$1:F80)</f>
        <v>2</v>
      </c>
      <c r="G81" t="str">
        <f t="shared" si="3"/>
        <v/>
      </c>
      <c r="H81">
        <f t="shared" si="4"/>
        <v>0</v>
      </c>
      <c r="M81" t="e">
        <f t="array" ref="M81">IF(ROW(G80)&gt; COUNTA($G$2:$G$109), "",INDEX($G:$G, SMALL(IF(G$2:G$109&lt;&gt;"",
ROW($2:$109)), ROW(A80))))</f>
        <v>#NUM!</v>
      </c>
      <c r="N81">
        <f t="shared" si="5"/>
        <v>0</v>
      </c>
    </row>
    <row r="82" spans="1:14" x14ac:dyDescent="0.3">
      <c r="A82" t="str">
        <f>IF(ISBLANK(Modulplaner_TVWL!O17),"",Modulplaner_TVWL!O17)</f>
        <v/>
      </c>
      <c r="B82">
        <f>Datenbank_TVWL!$N$10</f>
        <v>0</v>
      </c>
      <c r="F82">
        <f>(COUNTIF($A$1:A82,A82)=1)+MAX(F$1:F81)</f>
        <v>2</v>
      </c>
      <c r="G82" t="str">
        <f t="shared" si="3"/>
        <v/>
      </c>
      <c r="H82">
        <f t="shared" si="4"/>
        <v>0</v>
      </c>
      <c r="M82" t="e">
        <f t="array" ref="M82">IF(ROW(G81)&gt; COUNTA($G$2:$G$109), "",INDEX($G:$G, SMALL(IF(G$2:G$109&lt;&gt;"",
ROW($2:$109)), ROW(A81))))</f>
        <v>#NUM!</v>
      </c>
      <c r="N82">
        <f t="shared" si="5"/>
        <v>0</v>
      </c>
    </row>
    <row r="83" spans="1:14" x14ac:dyDescent="0.3">
      <c r="A83" t="str">
        <f>IF(ISBLANK(Modulplaner_TVWL!O18),"",Modulplaner_TVWL!O18)</f>
        <v/>
      </c>
      <c r="B83">
        <f>Datenbank_TVWL!$O$10</f>
        <v>0</v>
      </c>
      <c r="F83">
        <f>(COUNTIF($A$1:A83,A83)=1)+MAX(F$1:F82)</f>
        <v>2</v>
      </c>
      <c r="G83" t="str">
        <f t="shared" si="3"/>
        <v/>
      </c>
      <c r="H83">
        <f t="shared" si="4"/>
        <v>0</v>
      </c>
      <c r="M83" t="e">
        <f t="array" ref="M83">IF(ROW(G82)&gt; COUNTA($G$2:$G$109), "",INDEX($G:$G, SMALL(IF(G$2:G$109&lt;&gt;"",
ROW($2:$109)), ROW(A82))))</f>
        <v>#NUM!</v>
      </c>
      <c r="N83">
        <f t="shared" si="5"/>
        <v>0</v>
      </c>
    </row>
    <row r="84" spans="1:14" x14ac:dyDescent="0.3">
      <c r="A84" t="str">
        <f>IF(ISBLANK(Modulplaner_TVWL!O19),"",Modulplaner_TVWL!O19)</f>
        <v/>
      </c>
      <c r="B84">
        <f>Datenbank_TVWL!$P$10</f>
        <v>0</v>
      </c>
      <c r="F84">
        <f>(COUNTIF($A$1:A84,A84)=1)+MAX(F$1:F83)</f>
        <v>2</v>
      </c>
      <c r="G84" t="str">
        <f t="shared" si="3"/>
        <v/>
      </c>
      <c r="H84">
        <f t="shared" si="4"/>
        <v>0</v>
      </c>
      <c r="M84" t="e">
        <f t="array" ref="M84">IF(ROW(G83)&gt; COUNTA($G$2:$G$109), "",INDEX($G:$G, SMALL(IF(G$2:G$109&lt;&gt;"",
ROW($2:$109)), ROW(A83))))</f>
        <v>#NUM!</v>
      </c>
      <c r="N84">
        <f t="shared" si="5"/>
        <v>0</v>
      </c>
    </row>
    <row r="85" spans="1:14" x14ac:dyDescent="0.3">
      <c r="A85" t="str">
        <f>IF(ISBLANK(Modulplaner_TVWL!O20),"",Modulplaner_TVWL!O20)</f>
        <v/>
      </c>
      <c r="B85">
        <f>Datenbank_TVWL!$Q$10</f>
        <v>0</v>
      </c>
      <c r="F85">
        <f>(COUNTIF($A$1:A85,A85)=1)+MAX(F$1:F84)</f>
        <v>2</v>
      </c>
      <c r="G85" t="str">
        <f t="shared" si="3"/>
        <v/>
      </c>
      <c r="H85">
        <f t="shared" si="4"/>
        <v>0</v>
      </c>
      <c r="M85" t="e">
        <f t="array" ref="M85">IF(ROW(G84)&gt; COUNTA($G$2:$G$109), "",INDEX($G:$G, SMALL(IF(G$2:G$109&lt;&gt;"",
ROW($2:$109)), ROW(A84))))</f>
        <v>#NUM!</v>
      </c>
      <c r="N85">
        <f t="shared" si="5"/>
        <v>0</v>
      </c>
    </row>
    <row r="86" spans="1:14" x14ac:dyDescent="0.3">
      <c r="A86" t="str">
        <f>IF(ISBLANK(Modulplaner_TVWL!Q9),"",Modulplaner_TVWL!Q9)</f>
        <v/>
      </c>
      <c r="B86">
        <f>Datenbank_TVWL!$F$11</f>
        <v>0</v>
      </c>
      <c r="F86">
        <f>(COUNTIF($A$1:A86,A86)=1)+MAX(F$1:F85)</f>
        <v>2</v>
      </c>
      <c r="G86" t="str">
        <f t="shared" si="3"/>
        <v/>
      </c>
      <c r="H86">
        <f t="shared" si="4"/>
        <v>0</v>
      </c>
      <c r="M86" t="e">
        <f t="array" ref="M86">IF(ROW(G85)&gt; COUNTA($G$2:$G$109), "",INDEX($G:$G, SMALL(IF(G$2:G$109&lt;&gt;"",
ROW($2:$109)), ROW(A85))))</f>
        <v>#NUM!</v>
      </c>
      <c r="N86">
        <f t="shared" si="5"/>
        <v>0</v>
      </c>
    </row>
    <row r="87" spans="1:14" x14ac:dyDescent="0.3">
      <c r="A87" t="str">
        <f>IF(ISBLANK(Modulplaner_TVWL!Q10),"",Modulplaner_TVWL!Q10)</f>
        <v/>
      </c>
      <c r="B87">
        <f>Datenbank_TVWL!$G$11</f>
        <v>0</v>
      </c>
      <c r="F87">
        <f>(COUNTIF($A$1:A87,A87)=1)+MAX(F$1:F86)</f>
        <v>2</v>
      </c>
      <c r="G87" t="str">
        <f t="shared" si="3"/>
        <v/>
      </c>
      <c r="H87">
        <f t="shared" si="4"/>
        <v>0</v>
      </c>
      <c r="M87" t="e">
        <f t="array" ref="M87">IF(ROW(G86)&gt; COUNTA($G$2:$G$109), "",INDEX($G:$G, SMALL(IF(G$2:G$109&lt;&gt;"",
ROW($2:$109)), ROW(A86))))</f>
        <v>#NUM!</v>
      </c>
      <c r="N87">
        <f t="shared" si="5"/>
        <v>0</v>
      </c>
    </row>
    <row r="88" spans="1:14" x14ac:dyDescent="0.3">
      <c r="A88" t="str">
        <f>IF(ISBLANK(Modulplaner_TVWL!Q11),"",Modulplaner_TVWL!Q11)</f>
        <v/>
      </c>
      <c r="B88">
        <f>Datenbank_TVWL!$H$11</f>
        <v>0</v>
      </c>
      <c r="F88">
        <f>(COUNTIF($A$1:A88,A88)=1)+MAX(F$1:F87)</f>
        <v>2</v>
      </c>
      <c r="G88" t="str">
        <f t="shared" si="3"/>
        <v/>
      </c>
      <c r="H88">
        <f t="shared" si="4"/>
        <v>0</v>
      </c>
      <c r="M88" t="e">
        <f t="array" ref="M88">IF(ROW(G87)&gt; COUNTA($G$2:$G$109), "",INDEX($G:$G, SMALL(IF(G$2:G$109&lt;&gt;"",
ROW($2:$109)), ROW(A87))))</f>
        <v>#NUM!</v>
      </c>
      <c r="N88">
        <f t="shared" si="5"/>
        <v>0</v>
      </c>
    </row>
    <row r="89" spans="1:14" x14ac:dyDescent="0.3">
      <c r="A89" t="str">
        <f>IF(ISBLANK(Modulplaner_TVWL!Q12),"",Modulplaner_TVWL!Q12)</f>
        <v/>
      </c>
      <c r="B89">
        <f>Datenbank_TVWL!$I$11</f>
        <v>0</v>
      </c>
      <c r="F89">
        <f>(COUNTIF($A$1:A89,A89)=1)+MAX(F$1:F88)</f>
        <v>2</v>
      </c>
      <c r="G89" t="str">
        <f t="shared" si="3"/>
        <v/>
      </c>
      <c r="H89">
        <f t="shared" si="4"/>
        <v>0</v>
      </c>
      <c r="M89" t="e">
        <f t="array" ref="M89">IF(ROW(G88)&gt; COUNTA($G$2:$G$109), "",INDEX($G:$G, SMALL(IF(G$2:G$109&lt;&gt;"",
ROW($2:$109)), ROW(A88))))</f>
        <v>#NUM!</v>
      </c>
      <c r="N89">
        <f t="shared" si="5"/>
        <v>0</v>
      </c>
    </row>
    <row r="90" spans="1:14" x14ac:dyDescent="0.3">
      <c r="A90" t="str">
        <f>IF(ISBLANK(Modulplaner_TVWL!Q13),"",Modulplaner_TVWL!Q13)</f>
        <v/>
      </c>
      <c r="B90">
        <f>Datenbank_TVWL!$J$11</f>
        <v>0</v>
      </c>
      <c r="F90">
        <f>(COUNTIF($A$1:A90,A90)=1)+MAX(F$1:F89)</f>
        <v>2</v>
      </c>
      <c r="G90" t="str">
        <f t="shared" si="3"/>
        <v/>
      </c>
      <c r="H90">
        <f t="shared" si="4"/>
        <v>0</v>
      </c>
      <c r="M90" t="e">
        <f t="array" ref="M90">IF(ROW(G89)&gt; COUNTA($G$2:$G$109), "",INDEX($G:$G, SMALL(IF(G$2:G$109&lt;&gt;"",
ROW($2:$109)), ROW(A89))))</f>
        <v>#NUM!</v>
      </c>
      <c r="N90">
        <f t="shared" si="5"/>
        <v>0</v>
      </c>
    </row>
    <row r="91" spans="1:14" x14ac:dyDescent="0.3">
      <c r="A91" t="str">
        <f>IF(ISBLANK(Modulplaner_TVWL!Q14),"",Modulplaner_TVWL!Q14)</f>
        <v/>
      </c>
      <c r="B91">
        <f>Datenbank_TVWL!$K$11</f>
        <v>0</v>
      </c>
      <c r="F91">
        <f>(COUNTIF($A$1:A91,A91)=1)+MAX(F$1:F90)</f>
        <v>2</v>
      </c>
      <c r="G91" t="str">
        <f t="shared" si="3"/>
        <v/>
      </c>
      <c r="H91">
        <f t="shared" si="4"/>
        <v>0</v>
      </c>
      <c r="M91" t="e">
        <f t="array" ref="M91">IF(ROW(G90)&gt; COUNTA($G$2:$G$109), "",INDEX($G:$G, SMALL(IF(G$2:G$109&lt;&gt;"",
ROW($2:$109)), ROW(A90))))</f>
        <v>#NUM!</v>
      </c>
      <c r="N91">
        <f t="shared" si="5"/>
        <v>0</v>
      </c>
    </row>
    <row r="92" spans="1:14" x14ac:dyDescent="0.3">
      <c r="A92" t="str">
        <f>IF(ISBLANK(Modulplaner_TVWL!Q15),"",Modulplaner_TVWL!Q15)</f>
        <v/>
      </c>
      <c r="B92">
        <f>Datenbank_TVWL!$L$11</f>
        <v>0</v>
      </c>
      <c r="F92">
        <f>(COUNTIF($A$1:A92,A92)=1)+MAX(F$1:F91)</f>
        <v>2</v>
      </c>
      <c r="G92" t="str">
        <f t="shared" si="3"/>
        <v/>
      </c>
      <c r="H92">
        <f t="shared" si="4"/>
        <v>0</v>
      </c>
      <c r="M92" t="e">
        <f t="array" ref="M92">IF(ROW(G91)&gt; COUNTA($G$2:$G$109), "",INDEX($G:$G, SMALL(IF(G$2:G$109&lt;&gt;"",
ROW($2:$109)), ROW(A91))))</f>
        <v>#NUM!</v>
      </c>
      <c r="N92">
        <f t="shared" si="5"/>
        <v>0</v>
      </c>
    </row>
    <row r="93" spans="1:14" x14ac:dyDescent="0.3">
      <c r="A93" t="str">
        <f>IF(ISBLANK(Modulplaner_TVWL!Q16),"",Modulplaner_TVWL!Q16)</f>
        <v/>
      </c>
      <c r="B93">
        <f>Datenbank_TVWL!$M$11</f>
        <v>0</v>
      </c>
      <c r="F93">
        <f>(COUNTIF($A$1:A93,A93)=1)+MAX(F$1:F92)</f>
        <v>2</v>
      </c>
      <c r="G93" t="str">
        <f t="shared" si="3"/>
        <v/>
      </c>
      <c r="H93">
        <f t="shared" si="4"/>
        <v>0</v>
      </c>
      <c r="M93" t="e">
        <f t="array" ref="M93">IF(ROW(G92)&gt; COUNTA($G$2:$G$109), "",INDEX($G:$G, SMALL(IF(G$2:G$109&lt;&gt;"",
ROW($2:$109)), ROW(A92))))</f>
        <v>#NUM!</v>
      </c>
      <c r="N93">
        <f t="shared" si="5"/>
        <v>0</v>
      </c>
    </row>
    <row r="94" spans="1:14" x14ac:dyDescent="0.3">
      <c r="A94" t="str">
        <f>IF(ISBLANK(Modulplaner_TVWL!Q17),"",Modulplaner_TVWL!Q17)</f>
        <v/>
      </c>
      <c r="B94">
        <f>Datenbank_TVWL!$N$11</f>
        <v>0</v>
      </c>
      <c r="F94">
        <f>(COUNTIF($A$1:A94,A94)=1)+MAX(F$1:F93)</f>
        <v>2</v>
      </c>
      <c r="G94" t="str">
        <f t="shared" si="3"/>
        <v/>
      </c>
      <c r="H94">
        <f t="shared" si="4"/>
        <v>0</v>
      </c>
      <c r="M94" t="e">
        <f t="array" ref="M94">IF(ROW(G93)&gt; COUNTA($G$2:$G$109), "",INDEX($G:$G, SMALL(IF(G$2:G$109&lt;&gt;"",
ROW($2:$109)), ROW(A93))))</f>
        <v>#NUM!</v>
      </c>
      <c r="N94">
        <f t="shared" si="5"/>
        <v>0</v>
      </c>
    </row>
    <row r="95" spans="1:14" x14ac:dyDescent="0.3">
      <c r="A95" t="str">
        <f>IF(ISBLANK(Modulplaner_TVWL!Q18),"",Modulplaner_TVWL!Q18)</f>
        <v/>
      </c>
      <c r="B95">
        <f>Datenbank_TVWL!$O$11</f>
        <v>0</v>
      </c>
      <c r="F95">
        <f>(COUNTIF($A$1:A95,A95)=1)+MAX(F$1:F94)</f>
        <v>2</v>
      </c>
      <c r="G95" t="str">
        <f t="shared" si="3"/>
        <v/>
      </c>
      <c r="H95">
        <f t="shared" si="4"/>
        <v>0</v>
      </c>
      <c r="M95" t="e">
        <f t="array" ref="M95">IF(ROW(G94)&gt; COUNTA($G$2:$G$109), "",INDEX($G:$G, SMALL(IF(G$2:G$109&lt;&gt;"",
ROW($2:$109)), ROW(A94))))</f>
        <v>#NUM!</v>
      </c>
      <c r="N95">
        <f t="shared" si="5"/>
        <v>0</v>
      </c>
    </row>
    <row r="96" spans="1:14" x14ac:dyDescent="0.3">
      <c r="A96" t="str">
        <f>IF(ISBLANK(Modulplaner_TVWL!Q19),"",Modulplaner_TVWL!Q19)</f>
        <v/>
      </c>
      <c r="B96">
        <f>Datenbank_TVWL!$P$11</f>
        <v>0</v>
      </c>
      <c r="F96">
        <f>(COUNTIF($A$1:A96,A96)=1)+MAX(F$1:F95)</f>
        <v>2</v>
      </c>
      <c r="G96" t="str">
        <f t="shared" si="3"/>
        <v/>
      </c>
      <c r="H96">
        <f t="shared" si="4"/>
        <v>0</v>
      </c>
      <c r="M96" t="e">
        <f t="array" ref="M96">IF(ROW(G95)&gt; COUNTA($G$2:$G$109), "",INDEX($G:$G, SMALL(IF(G$2:G$109&lt;&gt;"",
ROW($2:$109)), ROW(A95))))</f>
        <v>#NUM!</v>
      </c>
      <c r="N96">
        <f t="shared" si="5"/>
        <v>0</v>
      </c>
    </row>
    <row r="97" spans="1:14" x14ac:dyDescent="0.3">
      <c r="A97" t="str">
        <f>IF(ISBLANK(Modulplaner_TVWL!Q20),"",Modulplaner_TVWL!Q20)</f>
        <v/>
      </c>
      <c r="B97">
        <f>Datenbank_TVWL!$Q$11</f>
        <v>0</v>
      </c>
      <c r="F97">
        <f>(COUNTIF($A$1:A97,A97)=1)+MAX(F$1:F96)</f>
        <v>2</v>
      </c>
      <c r="G97" t="str">
        <f t="shared" si="3"/>
        <v/>
      </c>
      <c r="H97">
        <f t="shared" si="4"/>
        <v>0</v>
      </c>
      <c r="M97" t="e">
        <f t="array" ref="M97">IF(ROW(G96)&gt; COUNTA($G$2:$G$109), "",INDEX($G:$G, SMALL(IF(G$2:G$109&lt;&gt;"",
ROW($2:$109)), ROW(A96))))</f>
        <v>#NUM!</v>
      </c>
      <c r="N97">
        <f t="shared" si="5"/>
        <v>0</v>
      </c>
    </row>
    <row r="98" spans="1:14" x14ac:dyDescent="0.3">
      <c r="A98" t="str">
        <f>IF(ISBLANK(Modulplaner_TVWL!S9),"",Modulplaner_TVWL!S9)</f>
        <v/>
      </c>
      <c r="B98">
        <f>Datenbank_TVWL!$F$12</f>
        <v>0</v>
      </c>
      <c r="F98">
        <f>(COUNTIF($A$1:A98,A98)=1)+MAX(F$1:F97)</f>
        <v>2</v>
      </c>
      <c r="G98" t="str">
        <f t="shared" si="3"/>
        <v/>
      </c>
      <c r="H98">
        <f>SUMIF(A98:A205,G98,B98:B205)</f>
        <v>0</v>
      </c>
      <c r="M98" t="e">
        <f t="array" ref="M98">IF(ROW(G97)&gt; COUNTA($G$2:$G$109), "",INDEX($G:$G, SMALL(IF(G$2:G$109&lt;&gt;"",
ROW($2:$109)), ROW(A97))))</f>
        <v>#NUM!</v>
      </c>
      <c r="N98">
        <f t="shared" si="5"/>
        <v>0</v>
      </c>
    </row>
    <row r="99" spans="1:14" x14ac:dyDescent="0.3">
      <c r="A99" t="str">
        <f>IF(ISBLANK(Modulplaner_TVWL!S10),"",Modulplaner_TVWL!S10)</f>
        <v/>
      </c>
      <c r="B99">
        <f>Datenbank_TVWL!$G$12</f>
        <v>0</v>
      </c>
      <c r="F99">
        <f>(COUNTIF($A$1:A99,A99)=1)+MAX(F$1:F98)</f>
        <v>2</v>
      </c>
      <c r="G99" t="str">
        <f t="shared" si="3"/>
        <v/>
      </c>
      <c r="H99">
        <f t="shared" ref="H99:H109" si="6">SUMIF(A99:A206,G99,B98:B206)</f>
        <v>0</v>
      </c>
      <c r="M99" t="e">
        <f t="array" ref="M99">IF(ROW(G98)&gt; COUNTA($G$2:$G$109), "",INDEX($G:$G, SMALL(IF(G$2:G$109&lt;&gt;"",
ROW($2:$109)), ROW(A98))))</f>
        <v>#NUM!</v>
      </c>
      <c r="N99">
        <f t="shared" si="5"/>
        <v>0</v>
      </c>
    </row>
    <row r="100" spans="1:14" x14ac:dyDescent="0.3">
      <c r="A100" t="str">
        <f>IF(ISBLANK(Modulplaner_TVWL!S11),"",Modulplaner_TVWL!S11)</f>
        <v/>
      </c>
      <c r="B100">
        <f>Datenbank_TVWL!$H$12</f>
        <v>0</v>
      </c>
      <c r="F100">
        <f>(COUNTIF($A$1:A100,A100)=1)+MAX(F$1:F99)</f>
        <v>2</v>
      </c>
      <c r="G100" t="str">
        <f t="shared" si="3"/>
        <v/>
      </c>
      <c r="H100">
        <f t="shared" si="6"/>
        <v>0</v>
      </c>
      <c r="M100" t="e">
        <f t="array" ref="M100">IF(ROW(G99)&gt; COUNTA($G$2:$G$109), "",INDEX($G:$G, SMALL(IF(G$2:G$109&lt;&gt;"",
ROW($2:$109)), ROW(A99))))</f>
        <v>#NUM!</v>
      </c>
      <c r="N100">
        <f t="shared" si="5"/>
        <v>0</v>
      </c>
    </row>
    <row r="101" spans="1:14" x14ac:dyDescent="0.3">
      <c r="A101" t="str">
        <f>IF(ISBLANK(Modulplaner_TVWL!S12),"",Modulplaner_TVWL!S12)</f>
        <v/>
      </c>
      <c r="B101">
        <f>Datenbank_TVWL!$I$12</f>
        <v>0</v>
      </c>
      <c r="F101">
        <f>(COUNTIF($A$1:A101,A101)=1)+MAX(F$1:F100)</f>
        <v>2</v>
      </c>
      <c r="G101" t="str">
        <f t="shared" si="3"/>
        <v/>
      </c>
      <c r="H101">
        <f t="shared" si="6"/>
        <v>0</v>
      </c>
      <c r="M101" t="e">
        <f t="array" ref="M101">IF(ROW(G100)&gt; COUNTA($G$2:$G$109), "",INDEX($G:$G, SMALL(IF(G$2:G$109&lt;&gt;"",
ROW($2:$109)), ROW(A100))))</f>
        <v>#NUM!</v>
      </c>
      <c r="N101">
        <f t="shared" si="5"/>
        <v>0</v>
      </c>
    </row>
    <row r="102" spans="1:14" x14ac:dyDescent="0.3">
      <c r="A102" t="str">
        <f>IF(ISBLANK(Modulplaner_TVWL!S13),"",Modulplaner_TVWL!S13)</f>
        <v/>
      </c>
      <c r="B102">
        <f>Datenbank_TVWL!$J$12</f>
        <v>0</v>
      </c>
      <c r="F102">
        <f>(COUNTIF($A$1:A102,A102)=1)+MAX(F$1:F101)</f>
        <v>2</v>
      </c>
      <c r="G102" t="str">
        <f t="shared" si="3"/>
        <v/>
      </c>
      <c r="H102">
        <f t="shared" si="6"/>
        <v>0</v>
      </c>
      <c r="M102" t="e">
        <f t="array" ref="M102">IF(ROW(G101)&gt; COUNTA($G$2:$G$109), "",INDEX($G:$G, SMALL(IF(G$2:G$109&lt;&gt;"",
ROW($2:$109)), ROW(A101))))</f>
        <v>#NUM!</v>
      </c>
      <c r="N102">
        <f t="shared" si="5"/>
        <v>0</v>
      </c>
    </row>
    <row r="103" spans="1:14" x14ac:dyDescent="0.3">
      <c r="A103" t="str">
        <f>IF(ISBLANK(Modulplaner_TVWL!S14),"",Modulplaner_TVWL!S14)</f>
        <v/>
      </c>
      <c r="B103">
        <f>Datenbank_TVWL!$K$12</f>
        <v>0</v>
      </c>
      <c r="F103">
        <f>(COUNTIF($A$1:A103,A103)=1)+MAX(F$1:F102)</f>
        <v>2</v>
      </c>
      <c r="G103" t="str">
        <f t="shared" si="3"/>
        <v/>
      </c>
      <c r="H103">
        <f t="shared" si="6"/>
        <v>0</v>
      </c>
      <c r="M103" t="e">
        <f t="array" ref="M103">IF(ROW(G102)&gt; COUNTA($G$2:$G$109), "",INDEX($G:$G, SMALL(IF(G$2:G$109&lt;&gt;"",
ROW($2:$109)), ROW(A102))))</f>
        <v>#NUM!</v>
      </c>
      <c r="N103">
        <f t="shared" si="5"/>
        <v>0</v>
      </c>
    </row>
    <row r="104" spans="1:14" x14ac:dyDescent="0.3">
      <c r="A104" t="str">
        <f>IF(ISBLANK(Modulplaner_TVWL!S15),"",Modulplaner_TVWL!S15)</f>
        <v/>
      </c>
      <c r="B104">
        <f>Datenbank_TVWL!$L$12</f>
        <v>0</v>
      </c>
      <c r="F104">
        <f>(COUNTIF($A$1:A104,A104)=1)+MAX(F$1:F103)</f>
        <v>2</v>
      </c>
      <c r="G104" t="str">
        <f t="shared" si="3"/>
        <v/>
      </c>
      <c r="H104">
        <f t="shared" si="6"/>
        <v>0</v>
      </c>
      <c r="M104" t="e">
        <f t="array" ref="M104">IF(ROW(G103)&gt; COUNTA($G$2:$G$109), "",INDEX($G:$G, SMALL(IF(G$2:G$109&lt;&gt;"",
ROW($2:$109)), ROW(A103))))</f>
        <v>#NUM!</v>
      </c>
      <c r="N104">
        <f t="shared" si="5"/>
        <v>0</v>
      </c>
    </row>
    <row r="105" spans="1:14" x14ac:dyDescent="0.3">
      <c r="A105" t="str">
        <f>IF(ISBLANK(Modulplaner_TVWL!S16),"",Modulplaner_TVWL!S16)</f>
        <v/>
      </c>
      <c r="B105">
        <f>Datenbank_TVWL!$M$12</f>
        <v>0</v>
      </c>
      <c r="F105">
        <f>(COUNTIF($A$1:A105,A105)=1)+MAX(F$1:F104)</f>
        <v>2</v>
      </c>
      <c r="G105" t="str">
        <f t="shared" si="3"/>
        <v/>
      </c>
      <c r="H105">
        <f t="shared" si="6"/>
        <v>0</v>
      </c>
      <c r="M105" t="e">
        <f t="array" ref="M105">IF(ROW(G104)&gt; COUNTA($G$2:$G$109), "",INDEX($G:$G, SMALL(IF(G$2:G$109&lt;&gt;"",
ROW($2:$109)), ROW(A104))))</f>
        <v>#NUM!</v>
      </c>
      <c r="N105">
        <f t="shared" si="5"/>
        <v>0</v>
      </c>
    </row>
    <row r="106" spans="1:14" x14ac:dyDescent="0.3">
      <c r="A106" t="str">
        <f>IF(ISBLANK(Modulplaner_TVWL!S17),"",Modulplaner_TVWL!S17)</f>
        <v/>
      </c>
      <c r="B106">
        <f>Datenbank_TVWL!$N$12</f>
        <v>0</v>
      </c>
      <c r="F106">
        <f>(COUNTIF($A$1:A106,A106)=1)+MAX(F$1:F105)</f>
        <v>2</v>
      </c>
      <c r="G106" t="str">
        <f t="shared" si="3"/>
        <v/>
      </c>
      <c r="H106">
        <f t="shared" si="6"/>
        <v>0</v>
      </c>
      <c r="M106" t="e">
        <f t="array" ref="M106">IF(ROW(G105)&gt; COUNTA($G$2:$G$109), "",INDEX($G:$G, SMALL(IF(G$2:G$109&lt;&gt;"",
ROW($2:$109)), ROW(A105))))</f>
        <v>#NUM!</v>
      </c>
      <c r="N106">
        <f t="shared" si="5"/>
        <v>0</v>
      </c>
    </row>
    <row r="107" spans="1:14" x14ac:dyDescent="0.3">
      <c r="A107" t="str">
        <f>IF(ISBLANK(Modulplaner_TVWL!S18),"",Modulplaner_TVWL!S18)</f>
        <v/>
      </c>
      <c r="B107">
        <f>Datenbank_TVWL!$O$12</f>
        <v>0</v>
      </c>
      <c r="F107">
        <f>(COUNTIF($A$1:A107,A107)=1)+MAX(F$1:F106)</f>
        <v>2</v>
      </c>
      <c r="G107" t="str">
        <f t="shared" si="3"/>
        <v/>
      </c>
      <c r="H107">
        <f t="shared" si="6"/>
        <v>0</v>
      </c>
      <c r="M107" t="e">
        <f t="array" ref="M107">IF(ROW(G106)&gt; COUNTA($G$2:$G$109), "",INDEX($G:$G, SMALL(IF(G$2:G$109&lt;&gt;"",
ROW($2:$109)), ROW(A106))))</f>
        <v>#NUM!</v>
      </c>
      <c r="N107">
        <f t="shared" si="5"/>
        <v>0</v>
      </c>
    </row>
    <row r="108" spans="1:14" x14ac:dyDescent="0.3">
      <c r="A108" t="str">
        <f>IF(ISBLANK(Modulplaner_TVWL!S19),"",Modulplaner_TVWL!S19)</f>
        <v/>
      </c>
      <c r="B108">
        <f>Datenbank_TVWL!$P$12</f>
        <v>0</v>
      </c>
      <c r="F108">
        <f>(COUNTIF($A$1:A108,A108)=1)+MAX(F$1:F107)</f>
        <v>2</v>
      </c>
      <c r="G108" t="str">
        <f t="shared" si="3"/>
        <v/>
      </c>
      <c r="H108">
        <f t="shared" si="6"/>
        <v>0</v>
      </c>
      <c r="M108" t="e">
        <f t="array" ref="M108">IF(ROW(G107)&gt; COUNTA($G$2:$G$109), "",INDEX($G:$G, SMALL(IF(G$2:G$109&lt;&gt;"",
ROW($2:$109)), ROW(A107))))</f>
        <v>#NUM!</v>
      </c>
      <c r="N108">
        <f t="shared" si="5"/>
        <v>0</v>
      </c>
    </row>
    <row r="109" spans="1:14" x14ac:dyDescent="0.3">
      <c r="A109" t="str">
        <f>IF(ISBLANK(Modulplaner_TVWL!S20),"",Modulplaner_TVWL!S20)</f>
        <v/>
      </c>
      <c r="B109">
        <f>Datenbank_TVWL!$Q$12</f>
        <v>0</v>
      </c>
      <c r="F109">
        <f>(COUNTIF($A$1:A109,A109)=1)+MAX(F$1:F108)</f>
        <v>2</v>
      </c>
      <c r="G109" t="str">
        <f t="shared" si="3"/>
        <v/>
      </c>
      <c r="H109">
        <f t="shared" si="6"/>
        <v>0</v>
      </c>
      <c r="M109" t="e">
        <f t="array" ref="M109">IF(ROW(G108)&gt; COUNTA($G$2:$G$109), "",INDEX($G:$G, SMALL(IF(G$2:G$109&lt;&gt;"",
ROW($2:$109)), ROW(A108))))</f>
        <v>#NUM!</v>
      </c>
      <c r="N109">
        <f t="shared" si="5"/>
        <v>0</v>
      </c>
    </row>
    <row r="111" spans="1:14" x14ac:dyDescent="0.3">
      <c r="B111" s="70"/>
    </row>
  </sheetData>
  <sheetProtection algorithmName="SHA-512" hashValue="abppIziQmJFQqmBV1F+RRNMN5A3msz5kmazGgU6Tai5hfy0DQLT7YkieowIxK+K7cmPAkU0vC12h4YqclYeKjQ==" saltValue="Vt2jYZIvdmpzKt3e8r+GIQ==" spinCount="100000" sheet="1" objects="1" scenarios="1"/>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zoomScale="55" zoomScaleNormal="55" workbookViewId="0">
      <selection activeCell="I40" sqref="I40"/>
    </sheetView>
  </sheetViews>
  <sheetFormatPr baseColWidth="10" defaultRowHeight="14.4" x14ac:dyDescent="0.3"/>
  <cols>
    <col min="1" max="1" width="34.44140625" customWidth="1"/>
    <col min="2" max="2" width="12.109375" bestFit="1" customWidth="1"/>
    <col min="3" max="3" width="17.77734375" bestFit="1" customWidth="1"/>
    <col min="4" max="4" width="62" bestFit="1" customWidth="1"/>
    <col min="5" max="5" width="31.44140625" customWidth="1"/>
    <col min="6" max="6" width="42.44140625" bestFit="1" customWidth="1"/>
    <col min="7" max="7" width="32" bestFit="1" customWidth="1"/>
    <col min="8" max="8" width="17.109375" bestFit="1" customWidth="1"/>
    <col min="9" max="9" width="44.77734375" bestFit="1" customWidth="1"/>
    <col min="10" max="10" width="17.109375" bestFit="1" customWidth="1"/>
    <col min="11" max="11" width="16.6640625" bestFit="1" customWidth="1"/>
    <col min="12" max="12" width="16.44140625" bestFit="1" customWidth="1"/>
    <col min="13" max="14" width="42.109375" bestFit="1" customWidth="1"/>
    <col min="15" max="15" width="12.77734375" bestFit="1" customWidth="1"/>
    <col min="16" max="16" width="22" bestFit="1" customWidth="1"/>
  </cols>
  <sheetData>
    <row r="1" spans="1:19" ht="25.8" x14ac:dyDescent="0.5">
      <c r="A1" s="52" t="s">
        <v>15</v>
      </c>
      <c r="B1" t="s">
        <v>171</v>
      </c>
      <c r="C1" t="s">
        <v>141</v>
      </c>
      <c r="E1" s="107" t="s">
        <v>142</v>
      </c>
    </row>
    <row r="2" spans="1:19" ht="28.8" x14ac:dyDescent="0.3">
      <c r="A2" s="15" t="s">
        <v>168</v>
      </c>
      <c r="B2" s="102">
        <v>5</v>
      </c>
      <c r="C2" s="13" t="s">
        <v>220</v>
      </c>
    </row>
    <row r="3" spans="1:19" ht="28.8" x14ac:dyDescent="0.3">
      <c r="A3" s="14" t="s">
        <v>169</v>
      </c>
      <c r="B3">
        <v>6</v>
      </c>
      <c r="C3" s="13"/>
      <c r="E3" s="22"/>
      <c r="F3" s="23" t="s">
        <v>6</v>
      </c>
      <c r="G3" s="23" t="s">
        <v>7</v>
      </c>
      <c r="H3" s="23" t="s">
        <v>8</v>
      </c>
      <c r="I3" s="23" t="s">
        <v>25</v>
      </c>
      <c r="J3" s="24" t="s">
        <v>26</v>
      </c>
      <c r="K3" s="24" t="s">
        <v>27</v>
      </c>
      <c r="L3" s="24" t="s">
        <v>143</v>
      </c>
      <c r="M3" s="24" t="s">
        <v>144</v>
      </c>
      <c r="N3" s="24" t="s">
        <v>145</v>
      </c>
      <c r="O3" s="24" t="s">
        <v>9</v>
      </c>
      <c r="P3" s="24" t="s">
        <v>12</v>
      </c>
      <c r="Q3" s="26" t="s">
        <v>118</v>
      </c>
      <c r="S3" s="74"/>
    </row>
    <row r="4" spans="1:19" ht="28.8" x14ac:dyDescent="0.3">
      <c r="A4" s="15" t="s">
        <v>170</v>
      </c>
      <c r="B4">
        <v>6</v>
      </c>
      <c r="C4" s="13"/>
      <c r="E4" s="22" t="s">
        <v>30</v>
      </c>
      <c r="F4" s="104">
        <f>IF(ISBLANK(Modulplaner_WINFO!$C$9),0,MIN(Modulplaner_WINFO!$D$9,IF(OR(Modulplaner_WINFO!$C$9="Geometrische Optimierung
",Modulplaner_WINFO!$C$9="Mikroprozessoren I
"),3,IF(OR(Modulplaner_WINFO!$C$9="Basispraktikum Arbeiten mit Datenbanksystemen
",Modulplaner_WINFO!$C$9="Basispraktikum Mobile Roboter
",Modulplaner_WINFO!$C$9="Basispraktikum Protocol Engineering
",Modulplaner_WINFO!$C$9="Basispraktikum TI: Hardwarenaher Systementwurf
",Modulplaner_WINFO!$C$9="Basispraktikum zum ICPC-Programmierwettbewerb
",Modulplaner_WINFO!$C$9="Datenbanksysteme
",Modulplaner_WINFO!$C$9="Einführung in Rechnernetze
",Modulplaner_WINFO!$C$9="Lego Mindstorms - Basispraktikum
",Modulplaner_WINFO!$C$9="MARS-Basispraktikum
",Modulplaner_WINFO!$C$9="Mechano-Informatik in der Robotik
",Modulplaner_WINFO!$C$9="Web-Anwendungen und Serviceorientierte Architekturen I
",Modulplaner_WINFO!$C$9="Wirtschaftsinformatik I
",Modulplaner_WINFO!$C$9="Wirtschaftsinformatik II
"),4,IF(OR(Modulplaner_WINFO!$C$9="Algorithmen für planare Graphen
",Modulplaner_WINFO!$C$9="Algorithmische Methoden für schwere Optimierungsprobleme
",Modulplaner_WINFO!$C$9="Basispraktikum Web-Anwendungen und Serviceorientierte Architekturen (I)
",Modulplaner_WINFO!$C$9="Einführung in das Privatrecht
",Modulplaner_WINFO!$C$9="Flächen im CAD
",Modulplaner_WINFO!$C$9="Geometrische Grundlagen der Geometrieverarbeitung
",Modulplaner_WINFO!$C$9="Kurven im CAD
",Modulplaner_WINFO!$C$9="Mobile Computing und Internet der Dinge
",Modulplaner_WINFO!$C$9="Programmieren
",Modulplaner_WINFO!$C$9="Volkswirtschaftslehre
"),5,IF(OR(Modulplaner_WINFO!$C$9="Algorithmen I
",Modulplaner_WINFO!$C$9="Algorithmen II
",Modulplaner_WINFO!$C$9="Computergrafik
",Modulplaner_WINFO!$C$9="Digitaltechnik und Entwurfsverfahren
",Modulplaner_WINFO!$C$9="Echtzeitsysteme
",Modulplaner_WINFO!$C$9="Formale Systeme
",Modulplaner_WINFO!$C$9="Geistiger Eigentum und Datenschutz
",Modulplaner_WINFO!$C$9="Grundbegriffe der Informatik
",Modulplaner_WINFO!$C$9="Kognitive Systeme
",Modulplaner_WINFO!$C$9="Mensch-Maschine-Interaktion
",Modulplaner_WINFO!$C$9="Rechnerorganisation
",Modulplaner_WINFO!$C$9="Rechnerstrukturen
",Modulplaner_WINFO!$C$9="Robotik I - Einführung in die Robotik
",Modulplaner_WINFO!$C$9="Sicherheit
",Modulplaner_WINFO!$C$9="Softwaretechnik I
",Modulplaner_WINFO!$C$9="Softwaretechnik II
",Modulplaner_WINFO!$C$9="Telematik
",Modulplaner_WINFO!$C$9="Theoretische Informatik
",Modulplaner_WINFO!$C$9="Verfassungs- und Verwaltungsrecht
"),6,IF(OR(Modulplaner_WINFO!$C$9="Angewandte Informatik
",Modulplaner_WINFO!$C$9="Betriebswirtschafslehre
",Modulplaner_WINFO!$C$9="Mathematik I
",Modulplaner_WINFO!$C$9="Mathematik II
",Modulplaner_WINFO!$C$9="Teamprojekt Softwareentwicklung
"),8,IF(Modulplaner_WINFO!$C$9="Einführung in die Statistik
",10,9))))))))</f>
        <v>0</v>
      </c>
      <c r="G4" s="104">
        <f>IF(ISBLANK(Modulplaner_WINFO!$C$10),0,MIN(Modulplaner_WINFO!$D$10,IF(OR(Modulplaner_WINFO!$C$10="Geometrische Optimierung
",Modulplaner_WINFO!$C$10="Mikroprozessoren I
"),3,IF(OR(Modulplaner_WINFO!$C$10="Basispraktikum Arbeiten mit Datenbanksystemen
",Modulplaner_WINFO!$C$10="Basispraktikum Mobile Roboter
",Modulplaner_WINFO!$C$10="Basispraktikum Protocol Engineering
",Modulplaner_WINFO!$C$10="Basispraktikum TI: Hardwarenaher Systementwurf
",Modulplaner_WINFO!$C$10="Basispraktikum zum ICPC-Programmierwettbewerb
",Modulplaner_WINFO!$C$10="Datenbanksysteme
",Modulplaner_WINFO!$C$10="Einführung in Rechnernetze
",Modulplaner_WINFO!$C$10="Lego Mindstorms - Basispraktikum
",Modulplaner_WINFO!$C$10="MARS-Basispraktikum
",Modulplaner_WINFO!$C$10="Mechano-Informatik in der Robotik
",Modulplaner_WINFO!$C$10="Web-Anwendungen und Serviceorientierte Architekturen I
",Modulplaner_WINFO!$C$10="Wirtschaftsinformatik I
",Modulplaner_WINFO!$C$10="Wirtschaftsinformatik II
"),4,IF(OR(Modulplaner_WINFO!$C$10="Algorithmen für planare Graphen
",Modulplaner_WINFO!$C$10="Algorithmische Methoden für schwere Optimierungsprobleme
",Modulplaner_WINFO!$C$10="Basispraktikum Web-Anwendungen und Serviceorientierte Architekturen (I)
",Modulplaner_WINFO!$C$10="Einführung in das Privatrecht
",Modulplaner_WINFO!$C$10="Flächen im CAD
",Modulplaner_WINFO!$C$10="Geometrische Grundlagen der Geometrieverarbeitung
",Modulplaner_WINFO!$C$10="Kurven im CAD
",Modulplaner_WINFO!$C$10="Mobile Computing und Internet der Dinge
",Modulplaner_WINFO!$C$10="Programmieren
",Modulplaner_WINFO!$C$10="Volkswirtschaftslehre
"),5,IF(OR(Modulplaner_WINFO!$C$10="Algorithmen I
",Modulplaner_WINFO!$C$10="Algorithmen II
",Modulplaner_WINFO!$C$10="Computergrafik
",Modulplaner_WINFO!$C$10="Digitaltechnik und Entwurfsverfahren
",Modulplaner_WINFO!$C$10="Echtzeitsysteme
",Modulplaner_WINFO!$C$10="Formale Systeme
",Modulplaner_WINFO!$C$10="Geistiger Eigentum und Datenschutz
",Modulplaner_WINFO!$C$10="Grundbegriffe der Informatik
",Modulplaner_WINFO!$C$10="Kognitive Systeme
",Modulplaner_WINFO!$C$10="Mensch-Maschine-Interaktion
",Modulplaner_WINFO!$C$10="Rechnerorganisation
",Modulplaner_WINFO!$C$10="Rechnerstrukturen
",Modulplaner_WINFO!$C$10="Robotik I - Einführung in die Robotik
",Modulplaner_WINFO!$C$10="Sicherheit
",Modulplaner_WINFO!$C$10="Softwaretechnik I
",Modulplaner_WINFO!$C$10="Softwaretechnik II
",Modulplaner_WINFO!$C$10="Telematik
",Modulplaner_WINFO!$C$10="Theoretische Informatik
",Modulplaner_WINFO!$C$10="Verfassungs- und Verwaltungsrecht
"),6,IF(OR(Modulplaner_WINFO!$C$10="Angewandte Informatik
",Modulplaner_WINFO!$C$10="Betriebswirtschafslehre
",Modulplaner_WINFO!$C$10="Mathematik I
",Modulplaner_WINFO!$C$10="Mathematik II
",Modulplaner_WINFO!$C$10="Teamprojekt Softwareentwicklung
"),8,IF(Modulplaner_WINFO!$C$10="Einführung in die Statistik
",10,9))))))))</f>
        <v>0</v>
      </c>
      <c r="H4" s="104">
        <f>IF(ISBLANK(Modulplaner_WINFO!$C$11),0,MIN(Modulplaner_WINFO!$D$11,IF(OR(Modulplaner_WINFO!$C$11="Geometrische Optimierung
",Modulplaner_WINFO!$C$11="Mikroprozessoren I
"),3,IF(OR(Modulplaner_WINFO!$C$11="Basispraktikum Arbeiten mit Datenbanksystemen
",Modulplaner_WINFO!$C$11="Basispraktikum Mobile Roboter
",Modulplaner_WINFO!$C$11="Basispraktikum Protocol Engineering
",Modulplaner_WINFO!$C$11="Basispraktikum TI: Hardwarenaher Systementwurf
",Modulplaner_WINFO!$C$11="Basispraktikum zum ICPC-Programmierwettbewerb
",Modulplaner_WINFO!$C$11="Datenbanksysteme
",Modulplaner_WINFO!$C$11="Einführung in Rechnernetze
",Modulplaner_WINFO!$C$11="Lego Mindstorms - Basispraktikum
",Modulplaner_WINFO!$C$11="MARS-Basispraktikum
",Modulplaner_WINFO!$C$11="Mechano-Informatik in der Robotik
",Modulplaner_WINFO!$C$11="Web-Anwendungen und Serviceorientierte Architekturen I
",Modulplaner_WINFO!$C$11="Wirtschaftsinformatik I
",Modulplaner_WINFO!$C$11="Wirtschaftsinformatik II
"),4,IF(OR(Modulplaner_WINFO!$C$11="Algorithmen für planare Graphen
",Modulplaner_WINFO!$C$11="Algorithmische Methoden für schwere Optimierungsprobleme
",Modulplaner_WINFO!$C$11="Basispraktikum Web-Anwendungen und Serviceorientierte Architekturen (I)
",Modulplaner_WINFO!$C$11="Einführung in das Privatrecht
",Modulplaner_WINFO!$C$11="Flächen im CAD
",Modulplaner_WINFO!$C$11="Geometrische Grundlagen der Geometrieverarbeitung
",Modulplaner_WINFO!$C$11="Kurven im CAD
",Modulplaner_WINFO!$C$11="Mobile Computing und Internet der Dinge
",Modulplaner_WINFO!$C$11="Programmieren
",Modulplaner_WINFO!$C$11="Volkswirtschaftslehre
"),5,IF(OR(Modulplaner_WINFO!$C$11="Algorithmen I
",Modulplaner_WINFO!$C$11="Algorithmen II
",Modulplaner_WINFO!$C$11="Computergrafik
",Modulplaner_WINFO!$C$11="Digitaltechnik und Entwurfsverfahren
",Modulplaner_WINFO!$C$11="Echtzeitsysteme
",Modulplaner_WINFO!$C$11="Formale Systeme
",Modulplaner_WINFO!$C$11="Geistiger Eigentum und Datenschutz
",Modulplaner_WINFO!$C$11="Grundbegriffe der Informatik
",Modulplaner_WINFO!$C$11="Kognitive Systeme
",Modulplaner_WINFO!$C$11="Mensch-Maschine-Interaktion
",Modulplaner_WINFO!$C$11="Rechnerorganisation
",Modulplaner_WINFO!$C$11="Rechnerstrukturen
",Modulplaner_WINFO!$C$11="Robotik I - Einführung in die Robotik
",Modulplaner_WINFO!$C$11="Sicherheit
",Modulplaner_WINFO!$C$11="Softwaretechnik I
",Modulplaner_WINFO!$C$11="Softwaretechnik II
",Modulplaner_WINFO!$C$11="Telematik
",Modulplaner_WINFO!$C$11="Theoretische Informatik
",Modulplaner_WINFO!$C$11="Verfassungs- und Verwaltungsrecht
"),6,IF(OR(Modulplaner_WINFO!$C$11="Angewandte Informatik
",Modulplaner_WINFO!$C$11="Betriebswirtschafslehre
",Modulplaner_WINFO!$C$11="Mathematik I
",Modulplaner_WINFO!$C$11="Mathematik II
",Modulplaner_WINFO!$C$11="Teamprojekt Softwareentwicklung
"),8,IF(Modulplaner_WINFO!$C$11="Einführung in die Statistik
",10,9))))))))</f>
        <v>0</v>
      </c>
      <c r="I4" s="104">
        <f>IF(ISBLANK(Modulplaner_WINFO!$C$12),0,MIN(Modulplaner_WINFO!$D$12,IF(OR(Modulplaner_WINFO!$C$12="Geometrische Optimierung
",Modulplaner_WINFO!$C$12="Mikroprozessoren I
"),3,IF(OR(Modulplaner_WINFO!$C$12="Basispraktikum Arbeiten mit Datenbanksystemen
",Modulplaner_WINFO!$C$12="Basispraktikum Mobile Roboter
",Modulplaner_WINFO!$C$12="Basispraktikum Protocol Engineering
",Modulplaner_WINFO!$C$12="Basispraktikum TI: Hardwarenaher Systementwurf
",Modulplaner_WINFO!$C$12="Basispraktikum zum ICPC-Programmierwettbewerb
",Modulplaner_WINFO!$C$12="Datenbanksysteme
",Modulplaner_WINFO!$C$12="Einführung in Rechnernetze
",Modulplaner_WINFO!$C$12="Lego Mindstorms - Basispraktikum
",Modulplaner_WINFO!$C$12="MARS-Basispraktikum
",Modulplaner_WINFO!$C$12="Mechano-Informatik in der Robotik
",Modulplaner_WINFO!$C$12="Web-Anwendungen und Serviceorientierte Architekturen I
",Modulplaner_WINFO!$C$12="Wirtschaftsinformatik I
",Modulplaner_WINFO!$C$12="Wirtschaftsinformatik II
"),4,IF(OR(Modulplaner_WINFO!$C$12="Algorithmen für planare Graphen
",Modulplaner_WINFO!$C$12="Algorithmische Methoden für schwere Optimierungsprobleme
",Modulplaner_WINFO!$C$12="Basispraktikum Web-Anwendungen und Serviceorientierte Architekturen (I)
",Modulplaner_WINFO!$C$12="Einführung in das Privatrecht
",Modulplaner_WINFO!$C$12="Flächen im CAD
",Modulplaner_WINFO!$C$12="Geometrische Grundlagen der Geometrieverarbeitung
",Modulplaner_WINFO!$C$12="Kurven im CAD
",Modulplaner_WINFO!$C$12="Mobile Computing und Internet der Dinge
",Modulplaner_WINFO!$C$12="Programmieren
",Modulplaner_WINFO!$C$12="Volkswirtschaftslehre
"),5,IF(OR(Modulplaner_WINFO!$C$12="Algorithmen I
",Modulplaner_WINFO!$C$12="Algorithmen II
",Modulplaner_WINFO!$C$12="Computergrafik
",Modulplaner_WINFO!$C$12="Digitaltechnik und Entwurfsverfahren
",Modulplaner_WINFO!$C$12="Echtzeitsysteme
",Modulplaner_WINFO!$C$12="Formale Systeme
",Modulplaner_WINFO!$C$12="Geistiger Eigentum und Datenschutz
",Modulplaner_WINFO!$C$12="Grundbegriffe der Informatik
",Modulplaner_WINFO!$C$12="Kognitive Systeme
",Modulplaner_WINFO!$C$12="Mensch-Maschine-Interaktion
",Modulplaner_WINFO!$C$12="Rechnerorganisation
",Modulplaner_WINFO!$C$12="Rechnerstrukturen
",Modulplaner_WINFO!$C$12="Robotik I - Einführung in die Robotik
",Modulplaner_WINFO!$C$12="Sicherheit
",Modulplaner_WINFO!$C$12="Softwaretechnik I
",Modulplaner_WINFO!$C$12="Softwaretechnik II
",Modulplaner_WINFO!$C$12="Telematik
",Modulplaner_WINFO!$C$12="Theoretische Informatik
",Modulplaner_WINFO!$C$12="Verfassungs- und Verwaltungsrecht
"),6,IF(OR(Modulplaner_WINFO!$C$12="Angewandte Informatik
",Modulplaner_WINFO!$C$12="Betriebswirtschafslehre
",Modulplaner_WINFO!$C$12="Mathematik I
",Modulplaner_WINFO!$C$12="Mathematik II
",Modulplaner_WINFO!$C$12="Teamprojekt Softwareentwicklung
"),8,IF(Modulplaner_WINFO!$C$12="Einführung in die Statistik
",10,9))))))))</f>
        <v>0</v>
      </c>
      <c r="J4" s="104">
        <f>IF(ISBLANK(Modulplaner_WINFO!$C$13),0,MIN(Modulplaner_WINFO!$D$13,IF(OR(Modulplaner_WINFO!$C$13="Geometrische Optimierung
",Modulplaner_WINFO!$C$13="Mikroprozessoren I
"),3,IF(OR(Modulplaner_WINFO!$C$13="Basispraktikum Arbeiten mit Datenbanksystemen
",Modulplaner_WINFO!$C$13="Basispraktikum Mobile Roboter
",Modulplaner_WINFO!$C$13="Basispraktikum Protocol Engineering
",Modulplaner_WINFO!$C$13="Basispraktikum TI: Hardwarenaher Systementwurf
",Modulplaner_WINFO!$C$13="Basispraktikum zum ICPC-Programmierwettbewerb
",Modulplaner_WINFO!$C$13="Datenbanksysteme
",Modulplaner_WINFO!$C$13="Einführung in Rechnernetze
",Modulplaner_WINFO!$C$13="Lego Mindstorms - Basispraktikum
",Modulplaner_WINFO!$C$13="MARS-Basispraktikum
",Modulplaner_WINFO!$C$13="Mechano-Informatik in der Robotik
",Modulplaner_WINFO!$C$13="Web-Anwendungen und Serviceorientierte Architekturen I
",Modulplaner_WINFO!$C$13="Wirtschaftsinformatik I
",Modulplaner_WINFO!$C$13="Wirtschaftsinformatik II
"),4,IF(OR(Modulplaner_WINFO!$C$13="Algorithmen für planare Graphen
",Modulplaner_WINFO!$C$13="Algorithmische Methoden für schwere Optimierungsprobleme
",Modulplaner_WINFO!$C$13="Basispraktikum Web-Anwendungen und Serviceorientierte Architekturen (I)
",Modulplaner_WINFO!$C$13="Einführung in das Privatrecht
",Modulplaner_WINFO!$C$13="Flächen im CAD
",Modulplaner_WINFO!$C$13="Geometrische Grundlagen der Geometrieverarbeitung
",Modulplaner_WINFO!$C$13="Kurven im CAD
",Modulplaner_WINFO!$C$13="Mobile Computing und Internet der Dinge
",Modulplaner_WINFO!$C$13="Programmieren
",Modulplaner_WINFO!$C$13="Volkswirtschaftslehre
"),5,IF(OR(Modulplaner_WINFO!$C$13="Algorithmen I
",Modulplaner_WINFO!$C$13="Algorithmen II
",Modulplaner_WINFO!$C$13="Computergrafik
",Modulplaner_WINFO!$C$13="Digitaltechnik und Entwurfsverfahren
",Modulplaner_WINFO!$C$13="Echtzeitsysteme
",Modulplaner_WINFO!$C$13="Formale Systeme
",Modulplaner_WINFO!$C$13="Geistiger Eigentum und Datenschutz
",Modulplaner_WINFO!$C$13="Grundbegriffe der Informatik
",Modulplaner_WINFO!$C$13="Kognitive Systeme
",Modulplaner_WINFO!$C$13="Mensch-Maschine-Interaktion
",Modulplaner_WINFO!$C$13="Rechnerorganisation
",Modulplaner_WINFO!$C$13="Rechnerstrukturen
",Modulplaner_WINFO!$C$13="Robotik I - Einführung in die Robotik
",Modulplaner_WINFO!$C$13="Sicherheit
",Modulplaner_WINFO!$C$13="Softwaretechnik I
",Modulplaner_WINFO!$C$13="Softwaretechnik II
",Modulplaner_WINFO!$C$13="Telematik
",Modulplaner_WINFO!$C$13="Theoretische Informatik
",Modulplaner_WINFO!$C$13="Verfassungs- und Verwaltungsrecht
"),6,IF(OR(Modulplaner_WINFO!$C$13="Angewandte Informatik
",Modulplaner_WINFO!$C$13="Betriebswirtschafslehre
",Modulplaner_WINFO!$C$13="Mathematik I
",Modulplaner_WINFO!$C$13="Mathematik II
",Modulplaner_WINFO!$C$13="Teamprojekt Softwareentwicklung
"),8,IF(Modulplaner_WINFO!$C$13="Einführung in die Statistik
",10,9))))))))</f>
        <v>0</v>
      </c>
      <c r="K4" s="104">
        <f>IF(ISBLANK(Modulplaner_WINFO!$C$14),0,MIN(Modulplaner_WINFO!$D$14,IF(OR(Modulplaner_WINFO!$C$14="Geometrische Optimierung
",Modulplaner_WINFO!$C$14="Mikroprozessoren I
"),3,IF(OR(Modulplaner_WINFO!$C$14="Basispraktikum Arbeiten mit Datenbanksystemen
",Modulplaner_WINFO!$C$14="Basispraktikum Mobile Roboter
",Modulplaner_WINFO!$C$14="Basispraktikum Protocol Engineering
",Modulplaner_WINFO!$C$14="Basispraktikum TI: Hardwarenaher Systementwurf
",Modulplaner_WINFO!$C$14="Basispraktikum zum ICPC-Programmierwettbewerb
",Modulplaner_WINFO!$C$14="Datenbanksysteme
",Modulplaner_WINFO!$C$14="Einführung in Rechnernetze
",Modulplaner_WINFO!$C$14="Lego Mindstorms - Basispraktikum
",Modulplaner_WINFO!$C$14="MARS-Basispraktikum
",Modulplaner_WINFO!$C$14="Mechano-Informatik in der Robotik
",Modulplaner_WINFO!$C$14="Web-Anwendungen und Serviceorientierte Architekturen I
",Modulplaner_WINFO!$C$14="Wirtschaftsinformatik I
",Modulplaner_WINFO!$C$14="Wirtschaftsinformatik II
"),4,IF(OR(Modulplaner_WINFO!$C$14="Algorithmen für planare Graphen
",Modulplaner_WINFO!$C$14="Algorithmische Methoden für schwere Optimierungsprobleme
",Modulplaner_WINFO!$C$14="Basispraktikum Web-Anwendungen und Serviceorientierte Architekturen (I)
",Modulplaner_WINFO!$C$14="Einführung in das Privatrecht
",Modulplaner_WINFO!$C$14="Flächen im CAD
",Modulplaner_WINFO!$C$14="Geometrische Grundlagen der Geometrieverarbeitung
",Modulplaner_WINFO!$C$14="Kurven im CAD
",Modulplaner_WINFO!$C$14="Mobile Computing und Internet der Dinge
",Modulplaner_WINFO!$C$14="Programmieren
",Modulplaner_WINFO!$C$14="Volkswirtschaftslehre
"),5,IF(OR(Modulplaner_WINFO!$C$14="Algorithmen I
",Modulplaner_WINFO!$C$14="Algorithmen II
",Modulplaner_WINFO!$C$14="Computergrafik
",Modulplaner_WINFO!$C$14="Digitaltechnik und Entwurfsverfahren
",Modulplaner_WINFO!$C$14="Echtzeitsysteme
",Modulplaner_WINFO!$C$14="Formale Systeme
",Modulplaner_WINFO!$C$14="Geistiger Eigentum und Datenschutz
",Modulplaner_WINFO!$C$14="Grundbegriffe der Informatik
",Modulplaner_WINFO!$C$14="Kognitive Systeme
",Modulplaner_WINFO!$C$14="Mensch-Maschine-Interaktion
",Modulplaner_WINFO!$C$14="Rechnerorganisation
",Modulplaner_WINFO!$C$14="Rechnerstrukturen
",Modulplaner_WINFO!$C$14="Robotik I - Einführung in die Robotik
",Modulplaner_WINFO!$C$14="Sicherheit
",Modulplaner_WINFO!$C$14="Softwaretechnik I
",Modulplaner_WINFO!$C$14="Softwaretechnik II
",Modulplaner_WINFO!$C$14="Telematik
",Modulplaner_WINFO!$C$14="Theoretische Informatik
",Modulplaner_WINFO!$C$14="Verfassungs- und Verwaltungsrecht
"),6,IF(OR(Modulplaner_WINFO!$C$14="Angewandte Informatik
",Modulplaner_WINFO!$C$14="Betriebswirtschafslehre
",Modulplaner_WINFO!$C$14="Mathematik I
",Modulplaner_WINFO!$C$14="Mathematik II
",Modulplaner_WINFO!$C$14="Teamprojekt Softwareentwicklung
"),8,IF(Modulplaner_WINFO!$C$14="Einführung in die Statistik
",10,9))))))))</f>
        <v>0</v>
      </c>
      <c r="L4" s="104">
        <f>IF(ISBLANK(Modulplaner_WINFO!$C$15),0,MIN(Modulplaner_WINFO!$D$15,IF(OR(Modulplaner_WINFO!$C$15="Geometrische Optimierung
",Modulplaner_WINFO!$C$15="Mikroprozessoren I
"),3,IF(OR(Modulplaner_WINFO!$C$15="Basispraktikum Arbeiten mit Datenbanksystemen
",Modulplaner_WINFO!$C$15="Basispraktikum Mobile Roboter
",Modulplaner_WINFO!$C$15="Basispraktikum Protocol Engineering
",Modulplaner_WINFO!$C$15="Basispraktikum TI: Hardwarenaher Systementwurf
",Modulplaner_WINFO!$C$15="Basispraktikum zum ICPC-Programmierwettbewerb
",Modulplaner_WINFO!$C$15="Datenbanksysteme
",Modulplaner_WINFO!$C$15="Einführung in Rechnernetze
",Modulplaner_WINFO!$C$15="Lego Mindstorms - Basispraktikum
",Modulplaner_WINFO!$C$15="MARS-Basispraktikum
",Modulplaner_WINFO!$C$15="Mechano-Informatik in der Robotik
",Modulplaner_WINFO!$C$15="Web-Anwendungen und Serviceorientierte Architekturen I
",Modulplaner_WINFO!$C$15="Wirtschaftsinformatik I
",Modulplaner_WINFO!$C$15="Wirtschaftsinformatik II
"),4,IF(OR(Modulplaner_WINFO!$C$15="Algorithmen für planare Graphen
",Modulplaner_WINFO!$C$15="Algorithmische Methoden für schwere Optimierungsprobleme
",Modulplaner_WINFO!$C$15="Basispraktikum Web-Anwendungen und Serviceorientierte Architekturen (I)
",Modulplaner_WINFO!$C$15="Einführung in das Privatrecht
",Modulplaner_WINFO!$C$15="Flächen im CAD
",Modulplaner_WINFO!$C$15="Geometrische Grundlagen der Geometrieverarbeitung
",Modulplaner_WINFO!$C$15="Kurven im CAD
",Modulplaner_WINFO!$C$15="Mobile Computing und Internet der Dinge
",Modulplaner_WINFO!$C$15="Programmieren
",Modulplaner_WINFO!$C$15="Volkswirtschaftslehre
"),5,IF(OR(Modulplaner_WINFO!$C$15="Algorithmen I
",Modulplaner_WINFO!$C$15="Algorithmen II
",Modulplaner_WINFO!$C$15="Computergrafik
",Modulplaner_WINFO!$C$15="Digitaltechnik und Entwurfsverfahren
",Modulplaner_WINFO!$C$15="Echtzeitsysteme
",Modulplaner_WINFO!$C$15="Formale Systeme
",Modulplaner_WINFO!$C$15="Geistiger Eigentum und Datenschutz
",Modulplaner_WINFO!$C$15="Grundbegriffe der Informatik
",Modulplaner_WINFO!$C$15="Kognitive Systeme
",Modulplaner_WINFO!$C$15="Mensch-Maschine-Interaktion
",Modulplaner_WINFO!$C$15="Rechnerorganisation
",Modulplaner_WINFO!$C$15="Rechnerstrukturen
",Modulplaner_WINFO!$C$15="Robotik I - Einführung in die Robotik
",Modulplaner_WINFO!$C$15="Sicherheit
",Modulplaner_WINFO!$C$15="Softwaretechnik I
",Modulplaner_WINFO!$C$15="Softwaretechnik II
",Modulplaner_WINFO!$C$15="Telematik
",Modulplaner_WINFO!$C$15="Theoretische Informatik
",Modulplaner_WINFO!$C$15="Verfassungs- und Verwaltungsrecht
"),6,IF(OR(Modulplaner_WINFO!$C$15="Angewandte Informatik
",Modulplaner_WINFO!$C$15="Betriebswirtschafslehre
",Modulplaner_WINFO!$C$15="Mathematik I
",Modulplaner_WINFO!$C$15="Mathematik II
",Modulplaner_WINFO!$C$15="Teamprojekt Softwareentwicklung
"),8,IF(Modulplaner_WINFO!$C$15="Einführung in die Statistik
",10,9))))))))</f>
        <v>0</v>
      </c>
      <c r="M4" s="104">
        <f>IF(ISBLANK(Modulplaner_WINFO!$C$16),0,MIN(Modulplaner_WINFO!$D$16,IF(OR(Modulplaner_WINFO!$C$16="Geometrische Optimierung
",Modulplaner_WINFO!$C$16="Mikroprozessoren I
"),3,IF(OR(Modulplaner_WINFO!$C$16="Basispraktikum Arbeiten mit Datenbanksystemen
",Modulplaner_WINFO!$C$16="Basispraktikum Mobile Roboter
",Modulplaner_WINFO!$C$16="Basispraktikum Protocol Engineering
",Modulplaner_WINFO!$C$16="Basispraktikum TI: Hardwarenaher Systementwurf
",Modulplaner_WINFO!$C$16="Basispraktikum zum ICPC-Programmierwettbewerb
",Modulplaner_WINFO!$C$16="Datenbanksysteme
",Modulplaner_WINFO!$C$16="Einführung in Rechnernetze
",Modulplaner_WINFO!$C$16="Lego Mindstorms - Basispraktikum
",Modulplaner_WINFO!$C$16="MARS-Basispraktikum
",Modulplaner_WINFO!$C$16="Mechano-Informatik in der Robotik
",Modulplaner_WINFO!$C$16="Web-Anwendungen und Serviceorientierte Architekturen I
",Modulplaner_WINFO!$C$16="Wirtschaftsinformatik I
",Modulplaner_WINFO!$C$16="Wirtschaftsinformatik II
"),4,IF(OR(Modulplaner_WINFO!$C$16="Algorithmen für planare Graphen
",Modulplaner_WINFO!$C$16="Algorithmische Methoden für schwere Optimierungsprobleme
",Modulplaner_WINFO!$C$16="Basispraktikum Web-Anwendungen und Serviceorientierte Architekturen (I)
",Modulplaner_WINFO!$C$16="Einführung in das Privatrecht
",Modulplaner_WINFO!$C$16="Flächen im CAD
",Modulplaner_WINFO!$C$16="Geometrische Grundlagen der Geometrieverarbeitung
",Modulplaner_WINFO!$C$16="Kurven im CAD
",Modulplaner_WINFO!$C$16="Mobile Computing und Internet der Dinge
",Modulplaner_WINFO!$C$16="Programmieren
",Modulplaner_WINFO!$C$16="Volkswirtschaftslehre
"),5,IF(OR(Modulplaner_WINFO!$C$16="Algorithmen I
",Modulplaner_WINFO!$C$16="Algorithmen II
",Modulplaner_WINFO!$C$16="Computergrafik
",Modulplaner_WINFO!$C$16="Digitaltechnik und Entwurfsverfahren
",Modulplaner_WINFO!$C$16="Echtzeitsysteme
",Modulplaner_WINFO!$C$16="Formale Systeme
",Modulplaner_WINFO!$C$16="Geistiger Eigentum und Datenschutz
",Modulplaner_WINFO!$C$16="Grundbegriffe der Informatik
",Modulplaner_WINFO!$C$16="Kognitive Systeme
",Modulplaner_WINFO!$C$16="Mensch-Maschine-Interaktion
",Modulplaner_WINFO!$C$16="Rechnerorganisation
",Modulplaner_WINFO!$C$16="Rechnerstrukturen
",Modulplaner_WINFO!$C$16="Robotik I - Einführung in die Robotik
",Modulplaner_WINFO!$C$16="Sicherheit
",Modulplaner_WINFO!$C$16="Softwaretechnik I
",Modulplaner_WINFO!$C$16="Softwaretechnik II
",Modulplaner_WINFO!$C$16="Telematik
",Modulplaner_WINFO!$C$16="Theoretische Informatik
",Modulplaner_WINFO!$C$16="Verfassungs- und Verwaltungsrecht
"),6,IF(OR(Modulplaner_WINFO!$C$16="Angewandte Informatik
",Modulplaner_WINFO!$C$16="Betriebswirtschafslehre
",Modulplaner_WINFO!$C$16="Mathematik I
",Modulplaner_WINFO!$C$16="Mathematik II
",Modulplaner_WINFO!$C$16="Teamprojekt Softwareentwicklung
"),8,IF(Modulplaner_WINFO!$C$16="Einführung in die Statistik
",10,9))))))))</f>
        <v>0</v>
      </c>
      <c r="N4" s="104">
        <f>IF(ISBLANK(Modulplaner_WINFO!$C$17),0,MIN(Modulplaner_WINFO!$D$17,IF(OR(Modulplaner_WINFO!$C$17="Geometrische Optimierung
",Modulplaner_WINFO!$C$17="Mikroprozessoren I
"),3,IF(OR(Modulplaner_WINFO!$C$17="Basispraktikum Arbeiten mit Datenbanksystemen
",Modulplaner_WINFO!$C$17="Basispraktikum Mobile Roboter
",Modulplaner_WINFO!$C$17="Basispraktikum Protocol Engineering
",Modulplaner_WINFO!$C$17="Basispraktikum TI: Hardwarenaher Systementwurf
",Modulplaner_WINFO!$C$17="Basispraktikum zum ICPC-Programmierwettbewerb
",Modulplaner_WINFO!$C$17="Datenbanksysteme
",Modulplaner_WINFO!$C$17="Einführung in Rechnernetze
",Modulplaner_WINFO!$C$17="Lego Mindstorms - Basispraktikum
",Modulplaner_WINFO!$C$17="MARS-Basispraktikum
",Modulplaner_WINFO!$C$17="Mechano-Informatik in der Robotik
",Modulplaner_WINFO!$C$17="Web-Anwendungen und Serviceorientierte Architekturen I
",Modulplaner_WINFO!$C$17="Wirtschaftsinformatik I
",Modulplaner_WINFO!$C$17="Wirtschaftsinformatik II
"),4,IF(OR(Modulplaner_WINFO!$C$17="Algorithmen für planare Graphen
",Modulplaner_WINFO!$C$17="Algorithmische Methoden für schwere Optimierungsprobleme
",Modulplaner_WINFO!$C$17="Basispraktikum Web-Anwendungen und Serviceorientierte Architekturen (I)
",Modulplaner_WINFO!$C$17="Einführung in das Privatrecht
",Modulplaner_WINFO!$C$17="Flächen im CAD
",Modulplaner_WINFO!$C$17="Geometrische Grundlagen der Geometrieverarbeitung
",Modulplaner_WINFO!$C$17="Kurven im CAD
",Modulplaner_WINFO!$C$17="Mobile Computing und Internet der Dinge
",Modulplaner_WINFO!$C$17="Programmieren
",Modulplaner_WINFO!$C$17="Volkswirtschaftslehre
"),5,IF(OR(Modulplaner_WINFO!$C$17="Algorithmen I
",Modulplaner_WINFO!$C$17="Algorithmen II
",Modulplaner_WINFO!$C$17="Computergrafik
",Modulplaner_WINFO!$C$17="Digitaltechnik und Entwurfsverfahren
",Modulplaner_WINFO!$C$17="Echtzeitsysteme
",Modulplaner_WINFO!$C$17="Formale Systeme
",Modulplaner_WINFO!$C$17="Geistiger Eigentum und Datenschutz
",Modulplaner_WINFO!$C$17="Grundbegriffe der Informatik
",Modulplaner_WINFO!$C$17="Kognitive Systeme
",Modulplaner_WINFO!$C$17="Mensch-Maschine-Interaktion
",Modulplaner_WINFO!$C$17="Rechnerorganisation
",Modulplaner_WINFO!$C$17="Rechnerstrukturen
",Modulplaner_WINFO!$C$17="Robotik I - Einführung in die Robotik
",Modulplaner_WINFO!$C$17="Sicherheit
",Modulplaner_WINFO!$C$17="Softwaretechnik I
",Modulplaner_WINFO!$C$17="Softwaretechnik II
",Modulplaner_WINFO!$C$17="Telematik
",Modulplaner_WINFO!$C$17="Theoretische Informatik
",Modulplaner_WINFO!$C$17="Verfassungs- und Verwaltungsrecht
"),6,IF(OR(Modulplaner_WINFO!$C$17="Angewandte Informatik
",Modulplaner_WINFO!$C$17="Betriebswirtschafslehre
",Modulplaner_WINFO!$C$17="Mathematik I
",Modulplaner_WINFO!$C$17="Mathematik II
",Modulplaner_WINFO!$C$17="Teamprojekt Softwareentwicklung
"),8,IF(Modulplaner_WINFO!$C$17="Einführung in die Statistik
",10,9))))))))</f>
        <v>0</v>
      </c>
      <c r="O4" s="1">
        <f>IF(ISBLANK(Modulplaner_WINFO!$C$18),0,3)</f>
        <v>0</v>
      </c>
      <c r="P4" s="1">
        <f>IF(ISBLANK(Modulplaner_WINFO!$C$19),0,15)</f>
        <v>0</v>
      </c>
      <c r="Q4">
        <f t="shared" ref="Q4:Q9" si="0">MAX(0,30-SUM(F4:P4))</f>
        <v>30</v>
      </c>
    </row>
    <row r="5" spans="1:19" ht="43.2" x14ac:dyDescent="0.3">
      <c r="A5" s="15" t="s">
        <v>172</v>
      </c>
      <c r="B5">
        <v>5</v>
      </c>
      <c r="E5" s="22" t="s">
        <v>31</v>
      </c>
      <c r="F5" s="104">
        <f>IF(ISBLANK(Modulplaner_WINFO!$E$9),0,MIN(Modulplaner_WINFO!$F$9,IF(OR(Modulplaner_WINFO!$E$9="Geometrische Optimierung
",Modulplaner_WINFO!$E$9="Mikroprozessoren I
"),3,IF(OR(Modulplaner_WINFO!$E$9="Basispraktikum Arbeiten mit Datenbanksystemen
",Modulplaner_WINFO!$E$9="Basispraktikum Mobile Roboter
",Modulplaner_WINFO!$E$9="Basispraktikum Protocol Engineering
",Modulplaner_WINFO!$E$9="Basispraktikum TI: Hardwarenaher Systementwurf
",Modulplaner_WINFO!$E$9="Basispraktikum zum ICPC-Programmierwettbewerb
",Modulplaner_WINFO!$E$9="Datenbanksysteme
",Modulplaner_WINFO!$E$9="Einführung in Rechnernetze
",Modulplaner_WINFO!$E$9="Lego Mindstorms - Basispraktikum
",Modulplaner_WINFO!$E$9="MARS-Basispraktikum
",Modulplaner_WINFO!$E$9="Mechano-Informatik in der Robotik
",Modulplaner_WINFO!$E$9="Web-Anwendungen und Serviceorientierte Architekturen I
",Modulplaner_WINFO!$E$9="Wirtschaftsinformatik I
",Modulplaner_WINFO!$E$9="Wirtschaftsinformatik II
"),4,IF(OR(Modulplaner_WINFO!$E$9="Algorithmen für planare Graphen
",Modulplaner_WINFO!$E$9="Algorithmische Methoden für schwere Optimierungsprobleme
",Modulplaner_WINFO!$E$9="Basispraktikum Web-Anwendungen und Serviceorientierte Architekturen (I)
",Modulplaner_WINFO!$E$9="Einführung in das Privatrecht
",Modulplaner_WINFO!$E$9="Flächen im CAD
",Modulplaner_WINFO!$E$9="Geometrische Grundlagen der Geometrieverarbeitung
",Modulplaner_WINFO!$E$9="Kurven im CAD
",Modulplaner_WINFO!$E$9="Mobile Computing und Internet der Dinge
",Modulplaner_WINFO!$E$9="Programmieren
",Modulplaner_WINFO!$E$9="Volkswirtschaftslehre
"),5,IF(OR(Modulplaner_WINFO!$E$9="Algorithmen I
",Modulplaner_WINFO!$E$9="Algorithmen II
",Modulplaner_WINFO!$E$9="Computergrafik
",Modulplaner_WINFO!$E$9="Digitaltechnik und Entwurfsverfahren
",Modulplaner_WINFO!$E$9="Echtzeitsysteme
",Modulplaner_WINFO!$E$9="Formale Systeme
",Modulplaner_WINFO!$E$9="Geistiger Eigentum und Datenschutz
",Modulplaner_WINFO!$E$9="Grundbegriffe der Informatik
",Modulplaner_WINFO!$E$9="Kognitive Systeme
",Modulplaner_WINFO!$E$9="Mensch-Maschine-Interaktion
",Modulplaner_WINFO!$E$9="Rechnerorganisation
",Modulplaner_WINFO!$E$9="Rechnerstrukturen
",Modulplaner_WINFO!$E$9="Robotik I - Einführung in die Robotik
",Modulplaner_WINFO!$E$9="Sicherheit
",Modulplaner_WINFO!$E$9="Softwaretechnik I
",Modulplaner_WINFO!$E$9="Softwaretechnik II
",Modulplaner_WINFO!$E$9="Telematik
",Modulplaner_WINFO!$E$9="Theoretische Informatik
",Modulplaner_WINFO!$E$9="Verfassungs- und Verwaltungsrecht
"),6,IF(OR(Modulplaner_WINFO!$E$9="Angewandte Informatik
",Modulplaner_WINFO!$E$9="Betriebswirtschafslehre
",Modulplaner_WINFO!$E$9="Mathematik I
",Modulplaner_WINFO!$E$9="Mathematik II
",Modulplaner_WINFO!$E$9="Teamprojekt Softwareentwicklung
"),8,IF(Modulplaner_WINFO!$E$9="Einführung in die Statistik
",10,9))))))))</f>
        <v>0</v>
      </c>
      <c r="G5" s="104">
        <f>IF(ISBLANK(Modulplaner_WINFO!$E$10),0,MIN(Modulplaner_WINFO!$F$10,IF(OR(Modulplaner_WINFO!$E$10="Geometrische Optimierung
",Modulplaner_WINFO!$E$10="Mikroprozessoren I
"),3,IF(OR(Modulplaner_WINFO!$E$10="Basispraktikum Arbeiten mit Datenbanksystemen
",Modulplaner_WINFO!$E$10="Basispraktikum Mobile Roboter
",Modulplaner_WINFO!$E$10="Basispraktikum Protocol Engineering
",Modulplaner_WINFO!$E$10="Basispraktikum TI: Hardwarenaher Systementwurf
",Modulplaner_WINFO!$E$10="Basispraktikum zum ICPC-Programmierwettbewerb
",Modulplaner_WINFO!$E$10="Datenbanksysteme
",Modulplaner_WINFO!$E$10="Einführung in Rechnernetze
",Modulplaner_WINFO!$E$10="Lego Mindstorms - Basispraktikum
",Modulplaner_WINFO!$E$10="MARS-Basispraktikum
",Modulplaner_WINFO!$E$10="Mechano-Informatik in der Robotik
",Modulplaner_WINFO!$E$10="Web-Anwendungen und Serviceorientierte Architekturen I
",Modulplaner_WINFO!$E$10="Wirtschaftsinformatik I
",Modulplaner_WINFO!$E$10="Wirtschaftsinformatik II
"),4,IF(OR(Modulplaner_WINFO!$E$10="Algorithmen für planare Graphen
",Modulplaner_WINFO!$E$10="Algorithmische Methoden für schwere Optimierungsprobleme
",Modulplaner_WINFO!$E$10="Basispraktikum Web-Anwendungen und Serviceorientierte Architekturen (I)
",Modulplaner_WINFO!$E$10="Einführung in das Privatrecht
",Modulplaner_WINFO!$E$10="Flächen im CAD
",Modulplaner_WINFO!$E$10="Geometrische Grundlagen der Geometrieverarbeitung
",Modulplaner_WINFO!$E$10="Kurven im CAD
",Modulplaner_WINFO!$E$10="Mobile Computing und Internet der Dinge
",Modulplaner_WINFO!$E$10="Programmieren
",Modulplaner_WINFO!$E$10="Volkswirtschaftslehre
"),5,IF(OR(Modulplaner_WINFO!$E$10="Algorithmen I
",Modulplaner_WINFO!$E$10="Algorithmen II
",Modulplaner_WINFO!$E$10="Computergrafik
",Modulplaner_WINFO!$E$10="Digitaltechnik und Entwurfsverfahren
",Modulplaner_WINFO!$E$10="Echtzeitsysteme
",Modulplaner_WINFO!$E$10="Formale Systeme
",Modulplaner_WINFO!$E$10="Geistiger Eigentum und Datenschutz
",Modulplaner_WINFO!$E$10="Grundbegriffe der Informatik
",Modulplaner_WINFO!$E$10="Kognitive Systeme
",Modulplaner_WINFO!$E$10="Mensch-Maschine-Interaktion
",Modulplaner_WINFO!$E$10="Rechnerorganisation
",Modulplaner_WINFO!$E$10="Rechnerstrukturen
",Modulplaner_WINFO!$E$10="Robotik I - Einführung in die Robotik
",Modulplaner_WINFO!$E$10="Sicherheit
",Modulplaner_WINFO!$E$10="Softwaretechnik I
",Modulplaner_WINFO!$E$10="Softwaretechnik II
",Modulplaner_WINFO!$E$10="Telematik
",Modulplaner_WINFO!$E$10="Theoretische Informatik
",Modulplaner_WINFO!$E$10="Verfassungs- und Verwaltungsrecht
"),6,IF(OR(Modulplaner_WINFO!$E$10="Angewandte Informatik
",Modulplaner_WINFO!$E$10="Betriebswirtschafslehre
",Modulplaner_WINFO!$E$10="Mathematik I
",Modulplaner_WINFO!$E$10="Mathematik II
",Modulplaner_WINFO!$E$10="Teamprojekt Softwareentwicklung
"),8,IF(Modulplaner_WINFO!$E$10="Einführung in die Statistik
",10,9))))))))</f>
        <v>0</v>
      </c>
      <c r="H5" s="104">
        <f>IF(ISBLANK(Modulplaner_WINFO!$E$11),0,MIN(Modulplaner_WINFO!$F$11,IF(OR(Modulplaner_WINFO!$E$11="Geometrische Optimierung
",Modulplaner_WINFO!$E$11="Mikroprozessoren I
"),3,IF(OR(Modulplaner_WINFO!$E$11="Basispraktikum Arbeiten mit Datenbanksystemen
",Modulplaner_WINFO!$E$11="Basispraktikum Mobile Roboter
",Modulplaner_WINFO!$E$11="Basispraktikum Protocol Engineering
",Modulplaner_WINFO!$E$11="Basispraktikum TI: Hardwarenaher Systementwurf
",Modulplaner_WINFO!$E$11="Basispraktikum zum ICPC-Programmierwettbewerb
",Modulplaner_WINFO!$E$11="Datenbanksysteme
",Modulplaner_WINFO!$E$11="Einführung in Rechnernetze
",Modulplaner_WINFO!$E$11="Lego Mindstorms - Basispraktikum
",Modulplaner_WINFO!$E$11="MARS-Basispraktikum
",Modulplaner_WINFO!$E$11="Mechano-Informatik in der Robotik
",Modulplaner_WINFO!$E$11="Web-Anwendungen und Serviceorientierte Architekturen I
",Modulplaner_WINFO!$E$11="Wirtschaftsinformatik I
",Modulplaner_WINFO!$E$11="Wirtschaftsinformatik II
"),4,IF(OR(Modulplaner_WINFO!$E$11="Algorithmen für planare Graphen
",Modulplaner_WINFO!$E$11="Algorithmische Methoden für schwere Optimierungsprobleme
",Modulplaner_WINFO!$E$11="Basispraktikum Web-Anwendungen und Serviceorientierte Architekturen (I)
",Modulplaner_WINFO!$E$11="Einführung in das Privatrecht
",Modulplaner_WINFO!$E$11="Flächen im CAD
",Modulplaner_WINFO!$E$11="Geometrische Grundlagen der Geometrieverarbeitung
",Modulplaner_WINFO!$E$11="Kurven im CAD
",Modulplaner_WINFO!$E$11="Mobile Computing und Internet der Dinge
",Modulplaner_WINFO!$E$11="Programmieren
",Modulplaner_WINFO!$E$11="Volkswirtschaftslehre
"),5,IF(OR(Modulplaner_WINFO!$E$11="Algorithmen I
",Modulplaner_WINFO!$E$11="Algorithmen II
",Modulplaner_WINFO!$E$11="Computergrafik
",Modulplaner_WINFO!$E$11="Digitaltechnik und Entwurfsverfahren
",Modulplaner_WINFO!$E$11="Echtzeitsysteme
",Modulplaner_WINFO!$E$11="Formale Systeme
",Modulplaner_WINFO!$E$11="Geistiger Eigentum und Datenschutz
",Modulplaner_WINFO!$E$11="Grundbegriffe der Informatik
",Modulplaner_WINFO!$E$11="Kognitive Systeme
",Modulplaner_WINFO!$E$11="Mensch-Maschine-Interaktion
",Modulplaner_WINFO!$E$11="Rechnerorganisation
",Modulplaner_WINFO!$E$11="Rechnerstrukturen
",Modulplaner_WINFO!$E$11="Robotik I - Einführung in die Robotik
",Modulplaner_WINFO!$E$11="Sicherheit
",Modulplaner_WINFO!$E$11="Softwaretechnik I
",Modulplaner_WINFO!$E$11="Softwaretechnik II
",Modulplaner_WINFO!$E$11="Telematik
",Modulplaner_WINFO!$E$11="Theoretische Informatik
",Modulplaner_WINFO!$E$11="Verfassungs- und Verwaltungsrecht
"),6,IF(OR(Modulplaner_WINFO!$E$11="Angewandte Informatik
",Modulplaner_WINFO!$E$11="Betriebswirtschafslehre
",Modulplaner_WINFO!$E$11="Mathematik I
",Modulplaner_WINFO!$E$11="Mathematik II
",Modulplaner_WINFO!$E$11="Teamprojekt Softwareentwicklung
"),8,IF(Modulplaner_WINFO!$E$11="Einführung in die Statistik
",10,9))))))))</f>
        <v>0</v>
      </c>
      <c r="I5" s="104">
        <f>IF(ISBLANK(Modulplaner_WINFO!$E$12),0,MIN(Modulplaner_WINFO!$F$12,IF(OR(Modulplaner_WINFO!$E$12="Geometrische Optimierung
",Modulplaner_WINFO!$E$12="Mikroprozessoren I
"),3,IF(OR(Modulplaner_WINFO!$E$12="Basispraktikum Arbeiten mit Datenbanksystemen
",Modulplaner_WINFO!$E$12="Basispraktikum Mobile Roboter
",Modulplaner_WINFO!$E$12="Basispraktikum Protocol Engineering
",Modulplaner_WINFO!$E$12="Basispraktikum TI: Hardwarenaher Systementwurf
",Modulplaner_WINFO!$E$12="Basispraktikum zum ICPC-Programmierwettbewerb
",Modulplaner_WINFO!$E$12="Datenbanksysteme
",Modulplaner_WINFO!$E$12="Einführung in Rechnernetze
",Modulplaner_WINFO!$E$12="Lego Mindstorms - Basispraktikum
",Modulplaner_WINFO!$E$12="MARS-Basispraktikum
",Modulplaner_WINFO!$E$12="Mechano-Informatik in der Robotik
",Modulplaner_WINFO!$E$12="Web-Anwendungen und Serviceorientierte Architekturen I
",Modulplaner_WINFO!$E$12="Wirtschaftsinformatik I
",Modulplaner_WINFO!$E$12="Wirtschaftsinformatik II
"),4,IF(OR(Modulplaner_WINFO!$E$12="Algorithmen für planare Graphen
",Modulplaner_WINFO!$E$12="Algorithmische Methoden für schwere Optimierungsprobleme
",Modulplaner_WINFO!$E$12="Basispraktikum Web-Anwendungen und Serviceorientierte Architekturen (I)
",Modulplaner_WINFO!$E$12="Einführung in das Privatrecht
",Modulplaner_WINFO!$E$12="Flächen im CAD
",Modulplaner_WINFO!$E$12="Geometrische Grundlagen der Geometrieverarbeitung
",Modulplaner_WINFO!$E$12="Kurven im CAD
",Modulplaner_WINFO!$E$12="Mobile Computing und Internet der Dinge
",Modulplaner_WINFO!$E$12="Programmieren
",Modulplaner_WINFO!$E$12="Volkswirtschaftslehre
"),5,IF(OR(Modulplaner_WINFO!$E$12="Algorithmen I
",Modulplaner_WINFO!$E$12="Algorithmen II
",Modulplaner_WINFO!$E$12="Computergrafik
",Modulplaner_WINFO!$E$12="Digitaltechnik und Entwurfsverfahren
",Modulplaner_WINFO!$E$12="Echtzeitsysteme
",Modulplaner_WINFO!$E$12="Formale Systeme
",Modulplaner_WINFO!$E$12="Geistiger Eigentum und Datenschutz
",Modulplaner_WINFO!$E$12="Grundbegriffe der Informatik
",Modulplaner_WINFO!$E$12="Kognitive Systeme
",Modulplaner_WINFO!$E$12="Mensch-Maschine-Interaktion
",Modulplaner_WINFO!$E$12="Rechnerorganisation
",Modulplaner_WINFO!$E$12="Rechnerstrukturen
",Modulplaner_WINFO!$E$12="Robotik I - Einführung in die Robotik
",Modulplaner_WINFO!$E$12="Sicherheit
",Modulplaner_WINFO!$E$12="Softwaretechnik I
",Modulplaner_WINFO!$E$12="Softwaretechnik II
",Modulplaner_WINFO!$E$12="Telematik
",Modulplaner_WINFO!$E$12="Theoretische Informatik
",Modulplaner_WINFO!$E$12="Verfassungs- und Verwaltungsrecht
"),6,IF(OR(Modulplaner_WINFO!$E$12="Angewandte Informatik
",Modulplaner_WINFO!$E$12="Betriebswirtschafslehre
",Modulplaner_WINFO!$E$12="Mathematik I
",Modulplaner_WINFO!$E$12="Mathematik II
",Modulplaner_WINFO!$E$12="Teamprojekt Softwareentwicklung
"),8,IF(Modulplaner_WINFO!$E$12="Einführung in die Statistik
",10,9))))))))</f>
        <v>0</v>
      </c>
      <c r="J5" s="104">
        <f>IF(ISBLANK(Modulplaner_WINFO!$E$13),0,MIN(Modulplaner_WINFO!$F$13,IF(OR(Modulplaner_WINFO!$E$13="Geometrische Optimierung
",Modulplaner_WINFO!$E$13="Mikroprozessoren I
"),3,IF(OR(Modulplaner_WINFO!$E$13="Basispraktikum Arbeiten mit Datenbanksystemen
",Modulplaner_WINFO!$E$13="Basispraktikum Mobile Roboter
",Modulplaner_WINFO!$E$13="Basispraktikum Protocol Engineering
",Modulplaner_WINFO!$E$13="Basispraktikum TI: Hardwarenaher Systementwurf
",Modulplaner_WINFO!$E$13="Basispraktikum zum ICPC-Programmierwettbewerb
",Modulplaner_WINFO!$E$13="Datenbanksysteme
",Modulplaner_WINFO!$E$13="Einführung in Rechnernetze
",Modulplaner_WINFO!$E$13="Lego Mindstorms - Basispraktikum
",Modulplaner_WINFO!$E$13="MARS-Basispraktikum
",Modulplaner_WINFO!$E$13="Mechano-Informatik in der Robotik
",Modulplaner_WINFO!$E$13="Web-Anwendungen und Serviceorientierte Architekturen I
",Modulplaner_WINFO!$E$13="Wirtschaftsinformatik I
",Modulplaner_WINFO!$E$13="Wirtschaftsinformatik II
"),4,IF(OR(Modulplaner_WINFO!$E$13="Algorithmen für planare Graphen
",Modulplaner_WINFO!$E$13="Algorithmische Methoden für schwere Optimierungsprobleme
",Modulplaner_WINFO!$E$13="Basispraktikum Web-Anwendungen und Serviceorientierte Architekturen (I)
",Modulplaner_WINFO!$E$13="Einführung in das Privatrecht
",Modulplaner_WINFO!$E$13="Flächen im CAD
",Modulplaner_WINFO!$E$13="Geometrische Grundlagen der Geometrieverarbeitung
",Modulplaner_WINFO!$E$13="Kurven im CAD
",Modulplaner_WINFO!$E$13="Mobile Computing und Internet der Dinge
",Modulplaner_WINFO!$E$13="Programmieren
",Modulplaner_WINFO!$E$13="Volkswirtschaftslehre
"),5,IF(OR(Modulplaner_WINFO!$E$13="Algorithmen I
",Modulplaner_WINFO!$E$13="Algorithmen II
",Modulplaner_WINFO!$E$13="Computergrafik
",Modulplaner_WINFO!$E$13="Digitaltechnik und Entwurfsverfahren
",Modulplaner_WINFO!$E$13="Echtzeitsysteme
",Modulplaner_WINFO!$E$13="Formale Systeme
",Modulplaner_WINFO!$E$13="Geistiger Eigentum und Datenschutz
",Modulplaner_WINFO!$E$13="Grundbegriffe der Informatik
",Modulplaner_WINFO!$E$13="Kognitive Systeme
",Modulplaner_WINFO!$E$13="Mensch-Maschine-Interaktion
",Modulplaner_WINFO!$E$13="Rechnerorganisation
",Modulplaner_WINFO!$E$13="Rechnerstrukturen
",Modulplaner_WINFO!$E$13="Robotik I - Einführung in die Robotik
",Modulplaner_WINFO!$E$13="Sicherheit
",Modulplaner_WINFO!$E$13="Softwaretechnik I
",Modulplaner_WINFO!$E$13="Softwaretechnik II
",Modulplaner_WINFO!$E$13="Telematik
",Modulplaner_WINFO!$E$13="Theoretische Informatik
",Modulplaner_WINFO!$E$13="Verfassungs- und Verwaltungsrecht
"),6,IF(OR(Modulplaner_WINFO!$E$13="Angewandte Informatik
",Modulplaner_WINFO!$E$13="Betriebswirtschafslehre
",Modulplaner_WINFO!$E$13="Mathematik I
",Modulplaner_WINFO!$E$13="Mathematik II
",Modulplaner_WINFO!$E$13="Teamprojekt Softwareentwicklung
"),8,IF(Modulplaner_WINFO!$E$13="Einführung in die Statistik
",10,9))))))))</f>
        <v>0</v>
      </c>
      <c r="K5" s="104">
        <f>IF(ISBLANK(Modulplaner_WINFO!$E$14),0,MIN(Modulplaner_WINFO!$F$14,IF(OR(Modulplaner_WINFO!$E$14="Geometrische Optimierung
",Modulplaner_WINFO!$E$14="Mikroprozessoren I
"),3,IF(OR(Modulplaner_WINFO!$E$14="Basispraktikum Arbeiten mit Datenbanksystemen
",Modulplaner_WINFO!$E$14="Basispraktikum Mobile Roboter
",Modulplaner_WINFO!$E$14="Basispraktikum Protocol Engineering
",Modulplaner_WINFO!$E$14="Basispraktikum TI: Hardwarenaher Systementwurf
",Modulplaner_WINFO!$E$14="Basispraktikum zum ICPC-Programmierwettbewerb
",Modulplaner_WINFO!$E$14="Datenbanksysteme
",Modulplaner_WINFO!$E$14="Einführung in Rechnernetze
",Modulplaner_WINFO!$E$14="Lego Mindstorms - Basispraktikum
",Modulplaner_WINFO!$E$14="MARS-Basispraktikum
",Modulplaner_WINFO!$E$14="Mechano-Informatik in der Robotik
",Modulplaner_WINFO!$E$14="Web-Anwendungen und Serviceorientierte Architekturen I
",Modulplaner_WINFO!$E$14="Wirtschaftsinformatik I
",Modulplaner_WINFO!$E$14="Wirtschaftsinformatik II
"),4,IF(OR(Modulplaner_WINFO!$E$14="Algorithmen für planare Graphen
",Modulplaner_WINFO!$E$14="Algorithmische Methoden für schwere Optimierungsprobleme
",Modulplaner_WINFO!$E$14="Basispraktikum Web-Anwendungen und Serviceorientierte Architekturen (I)
",Modulplaner_WINFO!$E$14="Einführung in das Privatrecht
",Modulplaner_WINFO!$E$14="Flächen im CAD
",Modulplaner_WINFO!$E$14="Geometrische Grundlagen der Geometrieverarbeitung
",Modulplaner_WINFO!$E$14="Kurven im CAD
",Modulplaner_WINFO!$E$14="Mobile Computing und Internet der Dinge
",Modulplaner_WINFO!$E$14="Programmieren
",Modulplaner_WINFO!$E$14="Volkswirtschaftslehre
"),5,IF(OR(Modulplaner_WINFO!$E$14="Algorithmen I
",Modulplaner_WINFO!$E$14="Algorithmen II
",Modulplaner_WINFO!$E$14="Computergrafik
",Modulplaner_WINFO!$E$14="Digitaltechnik und Entwurfsverfahren
",Modulplaner_WINFO!$E$14="Echtzeitsysteme
",Modulplaner_WINFO!$E$14="Formale Systeme
",Modulplaner_WINFO!$E$14="Geistiger Eigentum und Datenschutz
",Modulplaner_WINFO!$E$14="Grundbegriffe der Informatik
",Modulplaner_WINFO!$E$14="Kognitive Systeme
",Modulplaner_WINFO!$E$14="Mensch-Maschine-Interaktion
",Modulplaner_WINFO!$E$14="Rechnerorganisation
",Modulplaner_WINFO!$E$14="Rechnerstrukturen
",Modulplaner_WINFO!$E$14="Robotik I - Einführung in die Robotik
",Modulplaner_WINFO!$E$14="Sicherheit
",Modulplaner_WINFO!$E$14="Softwaretechnik I
",Modulplaner_WINFO!$E$14="Softwaretechnik II
",Modulplaner_WINFO!$E$14="Telematik
",Modulplaner_WINFO!$E$14="Theoretische Informatik
",Modulplaner_WINFO!$E$14="Verfassungs- und Verwaltungsrecht
"),6,IF(OR(Modulplaner_WINFO!$E$14="Angewandte Informatik
",Modulplaner_WINFO!$E$14="Betriebswirtschafslehre
",Modulplaner_WINFO!$E$14="Mathematik I
",Modulplaner_WINFO!$E$14="Mathematik II
",Modulplaner_WINFO!$E$14="Teamprojekt Softwareentwicklung
"),8,IF(Modulplaner_WINFO!$E$14="Einführung in die Statistik
",10,9))))))))</f>
        <v>0</v>
      </c>
      <c r="L5" s="104">
        <f>IF(ISBLANK(Modulplaner_WINFO!$E$15),0,MIN(Modulplaner_WINFO!$F$15,IF(OR(Modulplaner_WINFO!$E$15="Geometrische Optimierung
",Modulplaner_WINFO!$E$15="Mikroprozessoren I
"),3,IF(OR(Modulplaner_WINFO!$E$15="Basispraktikum Arbeiten mit Datenbanksystemen
",Modulplaner_WINFO!$E$15="Basispraktikum Mobile Roboter
",Modulplaner_WINFO!$E$15="Basispraktikum Protocol Engineering
",Modulplaner_WINFO!$E$15="Basispraktikum TI: Hardwarenaher Systementwurf
",Modulplaner_WINFO!$E$15="Basispraktikum zum ICPC-Programmierwettbewerb
",Modulplaner_WINFO!$E$15="Datenbanksysteme
",Modulplaner_WINFO!$E$15="Einführung in Rechnernetze
",Modulplaner_WINFO!$E$15="Lego Mindstorms - Basispraktikum
",Modulplaner_WINFO!$E$15="MARS-Basispraktikum
",Modulplaner_WINFO!$E$15="Mechano-Informatik in der Robotik
",Modulplaner_WINFO!$E$15="Web-Anwendungen und Serviceorientierte Architekturen I
",Modulplaner_WINFO!$E$15="Wirtschaftsinformatik I
",Modulplaner_WINFO!$E$15="Wirtschaftsinformatik II
"),4,IF(OR(Modulplaner_WINFO!$E$15="Algorithmen für planare Graphen
",Modulplaner_WINFO!$E$15="Algorithmische Methoden für schwere Optimierungsprobleme
",Modulplaner_WINFO!$E$15="Basispraktikum Web-Anwendungen und Serviceorientierte Architekturen (I)
",Modulplaner_WINFO!$E$15="Einführung in das Privatrecht
",Modulplaner_WINFO!$E$15="Flächen im CAD
",Modulplaner_WINFO!$E$15="Geometrische Grundlagen der Geometrieverarbeitung
",Modulplaner_WINFO!$E$15="Kurven im CAD
",Modulplaner_WINFO!$E$15="Mobile Computing und Internet der Dinge
",Modulplaner_WINFO!$E$15="Programmieren
",Modulplaner_WINFO!$E$15="Volkswirtschaftslehre
"),5,IF(OR(Modulplaner_WINFO!$E$15="Algorithmen I
",Modulplaner_WINFO!$E$15="Algorithmen II
",Modulplaner_WINFO!$E$15="Computergrafik
",Modulplaner_WINFO!$E$15="Digitaltechnik und Entwurfsverfahren
",Modulplaner_WINFO!$E$15="Echtzeitsysteme
",Modulplaner_WINFO!$E$15="Formale Systeme
",Modulplaner_WINFO!$E$15="Geistiger Eigentum und Datenschutz
",Modulplaner_WINFO!$E$15="Grundbegriffe der Informatik
",Modulplaner_WINFO!$E$15="Kognitive Systeme
",Modulplaner_WINFO!$E$15="Mensch-Maschine-Interaktion
",Modulplaner_WINFO!$E$15="Rechnerorganisation
",Modulplaner_WINFO!$E$15="Rechnerstrukturen
",Modulplaner_WINFO!$E$15="Robotik I - Einführung in die Robotik
",Modulplaner_WINFO!$E$15="Sicherheit
",Modulplaner_WINFO!$E$15="Softwaretechnik I
",Modulplaner_WINFO!$E$15="Softwaretechnik II
",Modulplaner_WINFO!$E$15="Telematik
",Modulplaner_WINFO!$E$15="Theoretische Informatik
",Modulplaner_WINFO!$E$15="Verfassungs- und Verwaltungsrecht
"),6,IF(OR(Modulplaner_WINFO!$E$15="Angewandte Informatik
",Modulplaner_WINFO!$E$15="Betriebswirtschafslehre
",Modulplaner_WINFO!$E$15="Mathematik I
",Modulplaner_WINFO!$E$15="Mathematik II
",Modulplaner_WINFO!$E$15="Teamprojekt Softwareentwicklung
"),8,IF(Modulplaner_WINFO!$E$15="Einführung in die Statistik
",10,9))))))))</f>
        <v>0</v>
      </c>
      <c r="M5" s="104">
        <f>IF(ISBLANK(Modulplaner_WINFO!$E$16),0,MIN(Modulplaner_WINFO!$F$16,IF(OR(Modulplaner_WINFO!$E$16="Geometrische Optimierung
",Modulplaner_WINFO!$E$16="Mikroprozessoren I
"),3,IF(OR(Modulplaner_WINFO!$E$16="Basispraktikum Arbeiten mit Datenbanksystemen
",Modulplaner_WINFO!$E$16="Basispraktikum Mobile Roboter
",Modulplaner_WINFO!$E$16="Basispraktikum Protocol Engineering
",Modulplaner_WINFO!$E$16="Basispraktikum TI: Hardwarenaher Systementwurf
",Modulplaner_WINFO!$E$16="Basispraktikum zum ICPC-Programmierwettbewerb
",Modulplaner_WINFO!$E$16="Datenbanksysteme
",Modulplaner_WINFO!$E$16="Einführung in Rechnernetze
",Modulplaner_WINFO!$E$16="Lego Mindstorms - Basispraktikum
",Modulplaner_WINFO!$E$16="MARS-Basispraktikum
",Modulplaner_WINFO!$E$16="Mechano-Informatik in der Robotik
",Modulplaner_WINFO!$E$16="Web-Anwendungen und Serviceorientierte Architekturen I
",Modulplaner_WINFO!$E$16="Wirtschaftsinformatik I
",Modulplaner_WINFO!$E$16="Wirtschaftsinformatik II
"),4,IF(OR(Modulplaner_WINFO!$E$16="Algorithmen für planare Graphen
",Modulplaner_WINFO!$E$16="Algorithmische Methoden für schwere Optimierungsprobleme
",Modulplaner_WINFO!$E$16="Basispraktikum Web-Anwendungen und Serviceorientierte Architekturen (I)
",Modulplaner_WINFO!$E$16="Einführung in das Privatrecht
",Modulplaner_WINFO!$E$16="Flächen im CAD
",Modulplaner_WINFO!$E$16="Geometrische Grundlagen der Geometrieverarbeitung
",Modulplaner_WINFO!$E$16="Kurven im CAD
",Modulplaner_WINFO!$E$16="Mobile Computing und Internet der Dinge
",Modulplaner_WINFO!$E$16="Programmieren
",Modulplaner_WINFO!$E$16="Volkswirtschaftslehre
"),5,IF(OR(Modulplaner_WINFO!$E$16="Algorithmen I
",Modulplaner_WINFO!$E$16="Algorithmen II
",Modulplaner_WINFO!$E$16="Computergrafik
",Modulplaner_WINFO!$E$16="Digitaltechnik und Entwurfsverfahren
",Modulplaner_WINFO!$E$16="Echtzeitsysteme
",Modulplaner_WINFO!$E$16="Formale Systeme
",Modulplaner_WINFO!$E$16="Geistiger Eigentum und Datenschutz
",Modulplaner_WINFO!$E$16="Grundbegriffe der Informatik
",Modulplaner_WINFO!$E$16="Kognitive Systeme
",Modulplaner_WINFO!$E$16="Mensch-Maschine-Interaktion
",Modulplaner_WINFO!$E$16="Rechnerorganisation
",Modulplaner_WINFO!$E$16="Rechnerstrukturen
",Modulplaner_WINFO!$E$16="Robotik I - Einführung in die Robotik
",Modulplaner_WINFO!$E$16="Sicherheit
",Modulplaner_WINFO!$E$16="Softwaretechnik I
",Modulplaner_WINFO!$E$16="Softwaretechnik II
",Modulplaner_WINFO!$E$16="Telematik
",Modulplaner_WINFO!$E$16="Theoretische Informatik
",Modulplaner_WINFO!$E$16="Verfassungs- und Verwaltungsrecht
"),6,IF(OR(Modulplaner_WINFO!$E$16="Angewandte Informatik
",Modulplaner_WINFO!$E$16="Betriebswirtschafslehre
",Modulplaner_WINFO!$E$16="Mathematik I
",Modulplaner_WINFO!$E$16="Mathematik II
",Modulplaner_WINFO!$E$16="Teamprojekt Softwareentwicklung
"),8,IF(Modulplaner_WINFO!$E$16="Einführung in die Statistik
",10,9))))))))</f>
        <v>0</v>
      </c>
      <c r="N5" s="104">
        <f>IF(ISBLANK(Modulplaner_WINFO!$E$17),0,MIN(Modulplaner_WINFO!$F$17,IF(OR(Modulplaner_WINFO!$E$17="Geometrische Optimierung
",Modulplaner_WINFO!$E$17="Mikroprozessoren I
"),3,IF(OR(Modulplaner_WINFO!$E$17="Basispraktikum Arbeiten mit Datenbanksystemen
",Modulplaner_WINFO!$E$17="Basispraktikum Mobile Roboter
",Modulplaner_WINFO!$E$17="Basispraktikum Protocol Engineering
",Modulplaner_WINFO!$E$17="Basispraktikum TI: Hardwarenaher Systementwurf
",Modulplaner_WINFO!$E$17="Basispraktikum zum ICPC-Programmierwettbewerb
",Modulplaner_WINFO!$E$17="Datenbanksysteme
",Modulplaner_WINFO!$E$17="Einführung in Rechnernetze
",Modulplaner_WINFO!$E$17="Lego Mindstorms - Basispraktikum
",Modulplaner_WINFO!$E$17="MARS-Basispraktikum
",Modulplaner_WINFO!$E$17="Mechano-Informatik in der Robotik
",Modulplaner_WINFO!$E$17="Web-Anwendungen und Serviceorientierte Architekturen I
",Modulplaner_WINFO!$E$17="Wirtschaftsinformatik I
",Modulplaner_WINFO!$E$17="Wirtschaftsinformatik II
"),4,IF(OR(Modulplaner_WINFO!$E$17="Algorithmen für planare Graphen
",Modulplaner_WINFO!$E$17="Algorithmische Methoden für schwere Optimierungsprobleme
",Modulplaner_WINFO!$E$17="Basispraktikum Web-Anwendungen und Serviceorientierte Architekturen (I)
",Modulplaner_WINFO!$E$17="Einführung in das Privatrecht
",Modulplaner_WINFO!$E$17="Flächen im CAD
",Modulplaner_WINFO!$E$17="Geometrische Grundlagen der Geometrieverarbeitung
",Modulplaner_WINFO!$E$17="Kurven im CAD
",Modulplaner_WINFO!$E$17="Mobile Computing und Internet der Dinge
",Modulplaner_WINFO!$E$17="Programmieren
",Modulplaner_WINFO!$E$17="Volkswirtschaftslehre
"),5,IF(OR(Modulplaner_WINFO!$E$17="Algorithmen I
",Modulplaner_WINFO!$E$17="Algorithmen II
",Modulplaner_WINFO!$E$17="Computergrafik
",Modulplaner_WINFO!$E$17="Digitaltechnik und Entwurfsverfahren
",Modulplaner_WINFO!$E$17="Echtzeitsysteme
",Modulplaner_WINFO!$E$17="Formale Systeme
",Modulplaner_WINFO!$E$17="Geistiger Eigentum und Datenschutz
",Modulplaner_WINFO!$E$17="Grundbegriffe der Informatik
",Modulplaner_WINFO!$E$17="Kognitive Systeme
",Modulplaner_WINFO!$E$17="Mensch-Maschine-Interaktion
",Modulplaner_WINFO!$E$17="Rechnerorganisation
",Modulplaner_WINFO!$E$17="Rechnerstrukturen
",Modulplaner_WINFO!$E$17="Robotik I - Einführung in die Robotik
",Modulplaner_WINFO!$E$17="Sicherheit
",Modulplaner_WINFO!$E$17="Softwaretechnik I
",Modulplaner_WINFO!$E$17="Softwaretechnik II
",Modulplaner_WINFO!$E$17="Telematik
",Modulplaner_WINFO!$E$17="Theoretische Informatik
",Modulplaner_WINFO!$E$17="Verfassungs- und Verwaltungsrecht
"),6,IF(OR(Modulplaner_WINFO!$E$17="Angewandte Informatik
",Modulplaner_WINFO!$E$17="Betriebswirtschafslehre
",Modulplaner_WINFO!$E$17="Mathematik I
",Modulplaner_WINFO!$E$17="Mathematik II
",Modulplaner_WINFO!$E$17="Teamprojekt Softwareentwicklung
"),8,IF(Modulplaner_WINFO!$E$17="Einführung in die Statistik
",10,9))))))))</f>
        <v>0</v>
      </c>
      <c r="O5" s="1">
        <f>IF(ISBLANK(Modulplaner_WINFO!$E$18),0,3)</f>
        <v>0</v>
      </c>
      <c r="P5" s="1">
        <f>IF(ISBLANK(Modulplaner_WINFO!$E$19),0,15)</f>
        <v>0</v>
      </c>
      <c r="Q5">
        <f t="shared" si="0"/>
        <v>30</v>
      </c>
    </row>
    <row r="6" spans="1:19" ht="28.8" x14ac:dyDescent="0.3">
      <c r="A6" s="14" t="s">
        <v>39</v>
      </c>
      <c r="B6">
        <v>8</v>
      </c>
      <c r="C6" t="s">
        <v>12</v>
      </c>
      <c r="D6" s="102">
        <v>15</v>
      </c>
      <c r="E6" s="22" t="s">
        <v>32</v>
      </c>
      <c r="F6" s="104">
        <f>IF(ISBLANK(Modulplaner_WINFO!$G$9),0,MIN(Modulplaner_WINFO!$H$9,IF(OR(Modulplaner_WINFO!$G$9="Geometrische Optimierung
",Modulplaner_WINFO!$G$9="Mikroprozessoren I
"),3,IF(OR(Modulplaner_WINFO!$G$9="Basispraktikum Arbeiten mit Datenbanksystemen
",Modulplaner_WINFO!$G$9="Basispraktikum Mobile Roboter
",Modulplaner_WINFO!$G$9="Basispraktikum Protocol Engineering
",Modulplaner_WINFO!$G$9="Basispraktikum TI: Hardwarenaher Systementwurf
",Modulplaner_WINFO!$G$9="Basispraktikum zum ICPC-Programmierwettbewerb
",Modulplaner_WINFO!$G$9="Datenbanksysteme
",Modulplaner_WINFO!$G$9="Einführung in Rechnernetze
",Modulplaner_WINFO!$G$9="Lego Mindstorms - Basispraktikum
",Modulplaner_WINFO!$G$9="MARS-Basispraktikum
",Modulplaner_WINFO!$G$9="Mechano-Informatik in der Robotik
",Modulplaner_WINFO!$G$9="Web-Anwendungen und Serviceorientierte Architekturen I
",Modulplaner_WINFO!$G$9="Wirtschaftsinformatik I
",Modulplaner_WINFO!$G$9="Wirtschaftsinformatik II
"),4,IF(OR(Modulplaner_WINFO!$G$9="Algorithmen für planare Graphen
",Modulplaner_WINFO!$G$9="Algorithmische Methoden für schwere Optimierungsprobleme
",Modulplaner_WINFO!$G$9="Basispraktikum Web-Anwendungen und Serviceorientierte Architekturen (I)
",Modulplaner_WINFO!$G$9="Einführung in das Privatrecht
",Modulplaner_WINFO!$G$9="Flächen im CAD
",Modulplaner_WINFO!$G$9="Geometrische Grundlagen der Geometrieverarbeitung
",Modulplaner_WINFO!$G$9="Kurven im CAD
",Modulplaner_WINFO!$G$9="Mobile Computing und Internet der Dinge
",Modulplaner_WINFO!$G$9="Programmieren
",Modulplaner_WINFO!$G$9="Volkswirtschaftslehre
"),5,IF(OR(Modulplaner_WINFO!$G$9="Algorithmen I
",Modulplaner_WINFO!$G$9="Algorithmen II
",Modulplaner_WINFO!$G$9="Computergrafik
",Modulplaner_WINFO!$G$9="Digitaltechnik und Entwurfsverfahren
",Modulplaner_WINFO!$G$9="Echtzeitsysteme
",Modulplaner_WINFO!$G$9="Formale Systeme
",Modulplaner_WINFO!$G$9="Geistiger Eigentum und Datenschutz
",Modulplaner_WINFO!$G$9="Grundbegriffe der Informatik
",Modulplaner_WINFO!$G$9="Kognitive Systeme
",Modulplaner_WINFO!$G$9="Mensch-Maschine-Interaktion
",Modulplaner_WINFO!$G$9="Rechnerorganisation
",Modulplaner_WINFO!$G$9="Rechnerstrukturen
",Modulplaner_WINFO!$G$9="Robotik I - Einführung in die Robotik
",Modulplaner_WINFO!$G$9="Sicherheit
",Modulplaner_WINFO!$G$9="Softwaretechnik I
",Modulplaner_WINFO!$G$9="Softwaretechnik II
",Modulplaner_WINFO!$G$9="Telematik
",Modulplaner_WINFO!$G$9="Theoretische Informatik
",Modulplaner_WINFO!$G$9="Verfassungs- und Verwaltungsrecht
"),6,IF(OR(Modulplaner_WINFO!$G$9="Angewandte Informatik
",Modulplaner_WINFO!$G$9="Betriebswirtschafslehre
",Modulplaner_WINFO!$G$9="Mathematik I
",Modulplaner_WINFO!$G$9="Mathematik II
",Modulplaner_WINFO!$G$9="Teamprojekt Softwareentwicklung
"),8,IF(Modulplaner_WINFO!$G$9="Einführung in die Statistik
",10,9))))))))</f>
        <v>0</v>
      </c>
      <c r="G6" s="104">
        <f>IF(ISBLANK(Modulplaner_WINFO!$G$10),0,MIN(Modulplaner_WINFO!$H$10,IF(OR(Modulplaner_WINFO!$G$10="Geometrische Optimierung
",Modulplaner_WINFO!$G$10="Mikroprozessoren I
"),3,IF(OR(Modulplaner_WINFO!$G$10="Basispraktikum Arbeiten mit Datenbanksystemen
",Modulplaner_WINFO!$G$10="Basispraktikum Mobile Roboter
",Modulplaner_WINFO!$G$10="Basispraktikum Protocol Engineering
",Modulplaner_WINFO!$G$10="Basispraktikum TI: Hardwarenaher Systementwurf
",Modulplaner_WINFO!$G$10="Basispraktikum zum ICPC-Programmierwettbewerb
",Modulplaner_WINFO!$G$10="Datenbanksysteme
",Modulplaner_WINFO!$G$10="Einführung in Rechnernetze
",Modulplaner_WINFO!$G$10="Lego Mindstorms - Basispraktikum
",Modulplaner_WINFO!$G$10="MARS-Basispraktikum
",Modulplaner_WINFO!$G$10="Mechano-Informatik in der Robotik
",Modulplaner_WINFO!$G$10="Web-Anwendungen und Serviceorientierte Architekturen I
",Modulplaner_WINFO!$G$10="Wirtschaftsinformatik I
",Modulplaner_WINFO!$G$10="Wirtschaftsinformatik II
"),4,IF(OR(Modulplaner_WINFO!$G$10="Algorithmen für planare Graphen
",Modulplaner_WINFO!$G$10="Algorithmische Methoden für schwere Optimierungsprobleme
",Modulplaner_WINFO!$G$10="Basispraktikum Web-Anwendungen und Serviceorientierte Architekturen (I)
",Modulplaner_WINFO!$G$10="Einführung in das Privatrecht
",Modulplaner_WINFO!$G$10="Flächen im CAD
",Modulplaner_WINFO!$G$10="Geometrische Grundlagen der Geometrieverarbeitung
",Modulplaner_WINFO!$G$10="Kurven im CAD
",Modulplaner_WINFO!$G$10="Mobile Computing und Internet der Dinge
",Modulplaner_WINFO!$G$10="Programmieren
",Modulplaner_WINFO!$G$10="Volkswirtschaftslehre
"),5,IF(OR(Modulplaner_WINFO!$G$10="Algorithmen I
",Modulplaner_WINFO!$G$10="Algorithmen II
",Modulplaner_WINFO!$G$10="Computergrafik
",Modulplaner_WINFO!$G$10="Digitaltechnik und Entwurfsverfahren
",Modulplaner_WINFO!$G$10="Echtzeitsysteme
",Modulplaner_WINFO!$G$10="Formale Systeme
",Modulplaner_WINFO!$G$10="Geistiger Eigentum und Datenschutz
",Modulplaner_WINFO!$G$10="Grundbegriffe der Informatik
",Modulplaner_WINFO!$G$10="Kognitive Systeme
",Modulplaner_WINFO!$G$10="Mensch-Maschine-Interaktion
",Modulplaner_WINFO!$G$10="Rechnerorganisation
",Modulplaner_WINFO!$G$10="Rechnerstrukturen
",Modulplaner_WINFO!$G$10="Robotik I - Einführung in die Robotik
",Modulplaner_WINFO!$G$10="Sicherheit
",Modulplaner_WINFO!$G$10="Softwaretechnik I
",Modulplaner_WINFO!$G$10="Softwaretechnik II
",Modulplaner_WINFO!$G$10="Telematik
",Modulplaner_WINFO!$G$10="Theoretische Informatik
",Modulplaner_WINFO!$G$10="Verfassungs- und Verwaltungsrecht
"),6,IF(OR(Modulplaner_WINFO!$G$10="Angewandte Informatik
",Modulplaner_WINFO!$G$10="Betriebswirtschafslehre
",Modulplaner_WINFO!$G$10="Mathematik I
",Modulplaner_WINFO!$G$10="Mathematik II
",Modulplaner_WINFO!$G$10="Teamprojekt Softwareentwicklung
"),8,IF(Modulplaner_WINFO!$G$10="Einführung in die Statistik
",10,9))))))))</f>
        <v>0</v>
      </c>
      <c r="H6" s="104">
        <f>IF(ISBLANK(Modulplaner_WINFO!$G$11),0,MIN(Modulplaner_WINFO!$H$11,IF(OR(Modulplaner_WINFO!$G$11="Geometrische Optimierung
",Modulplaner_WINFO!$G$11="Mikroprozessoren I
"),3,IF(OR(Modulplaner_WINFO!$G$11="Basispraktikum Arbeiten mit Datenbanksystemen
",Modulplaner_WINFO!$G$11="Basispraktikum Mobile Roboter
",Modulplaner_WINFO!$G$11="Basispraktikum Protocol Engineering
",Modulplaner_WINFO!$G$11="Basispraktikum TI: Hardwarenaher Systementwurf
",Modulplaner_WINFO!$G$11="Basispraktikum zum ICPC-Programmierwettbewerb
",Modulplaner_WINFO!$G$11="Datenbanksysteme
",Modulplaner_WINFO!$G$11="Einführung in Rechnernetze
",Modulplaner_WINFO!$G$11="Lego Mindstorms - Basispraktikum
",Modulplaner_WINFO!$G$11="MARS-Basispraktikum
",Modulplaner_WINFO!$G$11="Mechano-Informatik in der Robotik
",Modulplaner_WINFO!$G$11="Web-Anwendungen und Serviceorientierte Architekturen I
",Modulplaner_WINFO!$G$11="Wirtschaftsinformatik I
",Modulplaner_WINFO!$G$11="Wirtschaftsinformatik II
"),4,IF(OR(Modulplaner_WINFO!$G$11="Algorithmen für planare Graphen
",Modulplaner_WINFO!$G$11="Algorithmische Methoden für schwere Optimierungsprobleme
",Modulplaner_WINFO!$G$11="Basispraktikum Web-Anwendungen und Serviceorientierte Architekturen (I)
",Modulplaner_WINFO!$G$11="Einführung in das Privatrecht
",Modulplaner_WINFO!$G$11="Flächen im CAD
",Modulplaner_WINFO!$G$11="Geometrische Grundlagen der Geometrieverarbeitung
",Modulplaner_WINFO!$G$11="Kurven im CAD
",Modulplaner_WINFO!$G$11="Mobile Computing und Internet der Dinge
",Modulplaner_WINFO!$G$11="Programmieren
",Modulplaner_WINFO!$G$11="Volkswirtschaftslehre
"),5,IF(OR(Modulplaner_WINFO!$G$11="Algorithmen I
",Modulplaner_WINFO!$G$11="Algorithmen II
",Modulplaner_WINFO!$G$11="Computergrafik
",Modulplaner_WINFO!$G$11="Digitaltechnik und Entwurfsverfahren
",Modulplaner_WINFO!$G$11="Echtzeitsysteme
",Modulplaner_WINFO!$G$11="Formale Systeme
",Modulplaner_WINFO!$G$11="Geistiger Eigentum und Datenschutz
",Modulplaner_WINFO!$G$11="Grundbegriffe der Informatik
",Modulplaner_WINFO!$G$11="Kognitive Systeme
",Modulplaner_WINFO!$G$11="Mensch-Maschine-Interaktion
",Modulplaner_WINFO!$G$11="Rechnerorganisation
",Modulplaner_WINFO!$G$11="Rechnerstrukturen
",Modulplaner_WINFO!$G$11="Robotik I - Einführung in die Robotik
",Modulplaner_WINFO!$G$11="Sicherheit
",Modulplaner_WINFO!$G$11="Softwaretechnik I
",Modulplaner_WINFO!$G$11="Softwaretechnik II
",Modulplaner_WINFO!$G$11="Telematik
",Modulplaner_WINFO!$G$11="Theoretische Informatik
",Modulplaner_WINFO!$G$11="Verfassungs- und Verwaltungsrecht
"),6,IF(OR(Modulplaner_WINFO!$G$11="Angewandte Informatik
",Modulplaner_WINFO!$G$11="Betriebswirtschafslehre
",Modulplaner_WINFO!$G$11="Mathematik I
",Modulplaner_WINFO!$G$11="Mathematik II
",Modulplaner_WINFO!$G$11="Teamprojekt Softwareentwicklung
"),8,IF(Modulplaner_WINFO!$G$11="Einführung in die Statistik
",10,9))))))))</f>
        <v>0</v>
      </c>
      <c r="I6" s="104">
        <f>IF(ISBLANK(Modulplaner_WINFO!$G$12),0,MIN(Modulplaner_WINFO!$H$12,IF(OR(Modulplaner_WINFO!$G$12="Geometrische Optimierung
",Modulplaner_WINFO!$G$12="Mikroprozessoren I
"),3,IF(OR(Modulplaner_WINFO!$G$12="Basispraktikum Arbeiten mit Datenbanksystemen
",Modulplaner_WINFO!$G$12="Basispraktikum Mobile Roboter
",Modulplaner_WINFO!$G$12="Basispraktikum Protocol Engineering
",Modulplaner_WINFO!$G$12="Basispraktikum TI: Hardwarenaher Systementwurf
",Modulplaner_WINFO!$G$12="Basispraktikum zum ICPC-Programmierwettbewerb
",Modulplaner_WINFO!$G$12="Datenbanksysteme
",Modulplaner_WINFO!$G$12="Einführung in Rechnernetze
",Modulplaner_WINFO!$G$12="Lego Mindstorms - Basispraktikum
",Modulplaner_WINFO!$G$12="MARS-Basispraktikum
",Modulplaner_WINFO!$G$12="Mechano-Informatik in der Robotik
",Modulplaner_WINFO!$G$12="Web-Anwendungen und Serviceorientierte Architekturen I
",Modulplaner_WINFO!$G$12="Wirtschaftsinformatik I
",Modulplaner_WINFO!$G$12="Wirtschaftsinformatik II
"),4,IF(OR(Modulplaner_WINFO!$G$12="Algorithmen für planare Graphen
",Modulplaner_WINFO!$G$12="Algorithmische Methoden für schwere Optimierungsprobleme
",Modulplaner_WINFO!$G$12="Basispraktikum Web-Anwendungen und Serviceorientierte Architekturen (I)
",Modulplaner_WINFO!$G$12="Einführung in das Privatrecht
",Modulplaner_WINFO!$G$12="Flächen im CAD
",Modulplaner_WINFO!$G$12="Geometrische Grundlagen der Geometrieverarbeitung
",Modulplaner_WINFO!$G$12="Kurven im CAD
",Modulplaner_WINFO!$G$12="Mobile Computing und Internet der Dinge
",Modulplaner_WINFO!$G$12="Programmieren
",Modulplaner_WINFO!$G$12="Volkswirtschaftslehre
"),5,IF(OR(Modulplaner_WINFO!$G$12="Algorithmen I
",Modulplaner_WINFO!$G$12="Algorithmen II
",Modulplaner_WINFO!$G$12="Computergrafik
",Modulplaner_WINFO!$G$12="Digitaltechnik und Entwurfsverfahren
",Modulplaner_WINFO!$G$12="Echtzeitsysteme
",Modulplaner_WINFO!$G$12="Formale Systeme
",Modulplaner_WINFO!$G$12="Geistiger Eigentum und Datenschutz
",Modulplaner_WINFO!$G$12="Grundbegriffe der Informatik
",Modulplaner_WINFO!$G$12="Kognitive Systeme
",Modulplaner_WINFO!$G$12="Mensch-Maschine-Interaktion
",Modulplaner_WINFO!$G$12="Rechnerorganisation
",Modulplaner_WINFO!$G$12="Rechnerstrukturen
",Modulplaner_WINFO!$G$12="Robotik I - Einführung in die Robotik
",Modulplaner_WINFO!$G$12="Sicherheit
",Modulplaner_WINFO!$G$12="Softwaretechnik I
",Modulplaner_WINFO!$G$12="Softwaretechnik II
",Modulplaner_WINFO!$G$12="Telematik
",Modulplaner_WINFO!$G$12="Theoretische Informatik
",Modulplaner_WINFO!$G$12="Verfassungs- und Verwaltungsrecht
"),6,IF(OR(Modulplaner_WINFO!$G$12="Angewandte Informatik
",Modulplaner_WINFO!$G$12="Betriebswirtschafslehre
",Modulplaner_WINFO!$G$12="Mathematik I
",Modulplaner_WINFO!$G$12="Mathematik II
",Modulplaner_WINFO!$G$12="Teamprojekt Softwareentwicklung
"),8,IF(Modulplaner_WINFO!$G$12="Einführung in die Statistik
",10,9))))))))</f>
        <v>0</v>
      </c>
      <c r="J6" s="104">
        <f>IF(ISBLANK(Modulplaner_WINFO!$G$13),0,MIN(Modulplaner_WINFO!$H$13,IF(OR(Modulplaner_WINFO!$G$13="Geometrische Optimierung
",Modulplaner_WINFO!$G$13="Mikroprozessoren I
"),3,IF(OR(Modulplaner_WINFO!$G$13="Basispraktikum Arbeiten mit Datenbanksystemen
",Modulplaner_WINFO!$G$13="Basispraktikum Mobile Roboter
",Modulplaner_WINFO!$G$13="Basispraktikum Protocol Engineering
",Modulplaner_WINFO!$G$13="Basispraktikum TI: Hardwarenaher Systementwurf
",Modulplaner_WINFO!$G$13="Basispraktikum zum ICPC-Programmierwettbewerb
",Modulplaner_WINFO!$G$13="Datenbanksysteme
",Modulplaner_WINFO!$G$13="Einführung in Rechnernetze
",Modulplaner_WINFO!$G$13="Lego Mindstorms - Basispraktikum
",Modulplaner_WINFO!$G$13="MARS-Basispraktikum
",Modulplaner_WINFO!$G$13="Mechano-Informatik in der Robotik
",Modulplaner_WINFO!$G$13="Web-Anwendungen und Serviceorientierte Architekturen I
",Modulplaner_WINFO!$G$13="Wirtschaftsinformatik I
",Modulplaner_WINFO!$G$13="Wirtschaftsinformatik II
"),4,IF(OR(Modulplaner_WINFO!$G$13="Algorithmen für planare Graphen
",Modulplaner_WINFO!$G$13="Algorithmische Methoden für schwere Optimierungsprobleme
",Modulplaner_WINFO!$G$13="Basispraktikum Web-Anwendungen und Serviceorientierte Architekturen (I)
",Modulplaner_WINFO!$G$13="Einführung in das Privatrecht
",Modulplaner_WINFO!$G$13="Flächen im CAD
",Modulplaner_WINFO!$G$13="Geometrische Grundlagen der Geometrieverarbeitung
",Modulplaner_WINFO!$G$13="Kurven im CAD
",Modulplaner_WINFO!$G$13="Mobile Computing und Internet der Dinge
",Modulplaner_WINFO!$G$13="Programmieren
",Modulplaner_WINFO!$G$13="Volkswirtschaftslehre
"),5,IF(OR(Modulplaner_WINFO!$G$13="Algorithmen I
",Modulplaner_WINFO!$G$13="Algorithmen II
",Modulplaner_WINFO!$G$13="Computergrafik
",Modulplaner_WINFO!$G$13="Digitaltechnik und Entwurfsverfahren
",Modulplaner_WINFO!$G$13="Echtzeitsysteme
",Modulplaner_WINFO!$G$13="Formale Systeme
",Modulplaner_WINFO!$G$13="Geistiger Eigentum und Datenschutz
",Modulplaner_WINFO!$G$13="Grundbegriffe der Informatik
",Modulplaner_WINFO!$G$13="Kognitive Systeme
",Modulplaner_WINFO!$G$13="Mensch-Maschine-Interaktion
",Modulplaner_WINFO!$G$13="Rechnerorganisation
",Modulplaner_WINFO!$G$13="Rechnerstrukturen
",Modulplaner_WINFO!$G$13="Robotik I - Einführung in die Robotik
",Modulplaner_WINFO!$G$13="Sicherheit
",Modulplaner_WINFO!$G$13="Softwaretechnik I
",Modulplaner_WINFO!$G$13="Softwaretechnik II
",Modulplaner_WINFO!$G$13="Telematik
",Modulplaner_WINFO!$G$13="Theoretische Informatik
",Modulplaner_WINFO!$G$13="Verfassungs- und Verwaltungsrecht
"),6,IF(OR(Modulplaner_WINFO!$G$13="Angewandte Informatik
",Modulplaner_WINFO!$G$13="Betriebswirtschafslehre
",Modulplaner_WINFO!$G$13="Mathematik I
",Modulplaner_WINFO!$G$13="Mathematik II
",Modulplaner_WINFO!$G$13="Teamprojekt Softwareentwicklung
"),8,IF(Modulplaner_WINFO!$G$13="Einführung in die Statistik
",10,9))))))))</f>
        <v>0</v>
      </c>
      <c r="K6" s="104">
        <f>IF(ISBLANK(Modulplaner_WINFO!$G$14),0,MIN(Modulplaner_WINFO!$H$14,IF(OR(Modulplaner_WINFO!$G$14="Geometrische Optimierung
",Modulplaner_WINFO!$G$14="Mikroprozessoren I
"),3,IF(OR(Modulplaner_WINFO!$G$14="Basispraktikum Arbeiten mit Datenbanksystemen
",Modulplaner_WINFO!$G$14="Basispraktikum Mobile Roboter
",Modulplaner_WINFO!$G$14="Basispraktikum Protocol Engineering
",Modulplaner_WINFO!$G$14="Basispraktikum TI: Hardwarenaher Systementwurf
",Modulplaner_WINFO!$G$14="Basispraktikum zum ICPC-Programmierwettbewerb
",Modulplaner_WINFO!$G$14="Datenbanksysteme
",Modulplaner_WINFO!$G$14="Einführung in Rechnernetze
",Modulplaner_WINFO!$G$14="Lego Mindstorms - Basispraktikum
",Modulplaner_WINFO!$G$14="MARS-Basispraktikum
",Modulplaner_WINFO!$G$14="Mechano-Informatik in der Robotik
",Modulplaner_WINFO!$G$14="Web-Anwendungen und Serviceorientierte Architekturen I
",Modulplaner_WINFO!$G$14="Wirtschaftsinformatik I
",Modulplaner_WINFO!$G$14="Wirtschaftsinformatik II
"),4,IF(OR(Modulplaner_WINFO!$G$14="Algorithmen für planare Graphen
",Modulplaner_WINFO!$G$14="Algorithmische Methoden für schwere Optimierungsprobleme
",Modulplaner_WINFO!$G$14="Basispraktikum Web-Anwendungen und Serviceorientierte Architekturen (I)
",Modulplaner_WINFO!$G$14="Einführung in das Privatrecht
",Modulplaner_WINFO!$G$14="Flächen im CAD
",Modulplaner_WINFO!$G$14="Geometrische Grundlagen der Geometrieverarbeitung
",Modulplaner_WINFO!$G$14="Kurven im CAD
",Modulplaner_WINFO!$G$14="Mobile Computing und Internet der Dinge
",Modulplaner_WINFO!$G$14="Programmieren
",Modulplaner_WINFO!$G$14="Volkswirtschaftslehre
"),5,IF(OR(Modulplaner_WINFO!$G$14="Algorithmen I
",Modulplaner_WINFO!$G$14="Algorithmen II
",Modulplaner_WINFO!$G$14="Computergrafik
",Modulplaner_WINFO!$G$14="Digitaltechnik und Entwurfsverfahren
",Modulplaner_WINFO!$G$14="Echtzeitsysteme
",Modulplaner_WINFO!$G$14="Formale Systeme
",Modulplaner_WINFO!$G$14="Geistiger Eigentum und Datenschutz
",Modulplaner_WINFO!$G$14="Grundbegriffe der Informatik
",Modulplaner_WINFO!$G$14="Kognitive Systeme
",Modulplaner_WINFO!$G$14="Mensch-Maschine-Interaktion
",Modulplaner_WINFO!$G$14="Rechnerorganisation
",Modulplaner_WINFO!$G$14="Rechnerstrukturen
",Modulplaner_WINFO!$G$14="Robotik I - Einführung in die Robotik
",Modulplaner_WINFO!$G$14="Sicherheit
",Modulplaner_WINFO!$G$14="Softwaretechnik I
",Modulplaner_WINFO!$G$14="Softwaretechnik II
",Modulplaner_WINFO!$G$14="Telematik
",Modulplaner_WINFO!$G$14="Theoretische Informatik
",Modulplaner_WINFO!$G$14="Verfassungs- und Verwaltungsrecht
"),6,IF(OR(Modulplaner_WINFO!$G$14="Angewandte Informatik
",Modulplaner_WINFO!$G$14="Betriebswirtschafslehre
",Modulplaner_WINFO!$G$14="Mathematik I
",Modulplaner_WINFO!$G$14="Mathematik II
",Modulplaner_WINFO!$G$14="Teamprojekt Softwareentwicklung
"),8,IF(Modulplaner_WINFO!$G$14="Einführung in die Statistik
",10,9))))))))</f>
        <v>0</v>
      </c>
      <c r="L6" s="104">
        <f>IF(ISBLANK(Modulplaner_WINFO!$G$15),0,MIN(Modulplaner_WINFO!$H$15,IF(OR(Modulplaner_WINFO!$G$15="Geometrische Optimierung
",Modulplaner_WINFO!$G$15="Mikroprozessoren I
"),3,IF(OR(Modulplaner_WINFO!$G$15="Basispraktikum Arbeiten mit Datenbanksystemen
",Modulplaner_WINFO!$G$15="Basispraktikum Mobile Roboter
",Modulplaner_WINFO!$G$15="Basispraktikum Protocol Engineering
",Modulplaner_WINFO!$G$15="Basispraktikum TI: Hardwarenaher Systementwurf
",Modulplaner_WINFO!$G$15="Basispraktikum zum ICPC-Programmierwettbewerb
",Modulplaner_WINFO!$G$15="Datenbanksysteme
",Modulplaner_WINFO!$G$15="Einführung in Rechnernetze
",Modulplaner_WINFO!$G$15="Lego Mindstorms - Basispraktikum
",Modulplaner_WINFO!$G$15="MARS-Basispraktikum
",Modulplaner_WINFO!$G$15="Mechano-Informatik in der Robotik
",Modulplaner_WINFO!$G$15="Web-Anwendungen und Serviceorientierte Architekturen I
",Modulplaner_WINFO!$G$15="Wirtschaftsinformatik I
",Modulplaner_WINFO!$G$15="Wirtschaftsinformatik II
"),4,IF(OR(Modulplaner_WINFO!$G$15="Algorithmen für planare Graphen
",Modulplaner_WINFO!$G$15="Algorithmische Methoden für schwere Optimierungsprobleme
",Modulplaner_WINFO!$G$15="Basispraktikum Web-Anwendungen und Serviceorientierte Architekturen (I)
",Modulplaner_WINFO!$G$15="Einführung in das Privatrecht
",Modulplaner_WINFO!$G$15="Flächen im CAD
",Modulplaner_WINFO!$G$15="Geometrische Grundlagen der Geometrieverarbeitung
",Modulplaner_WINFO!$G$15="Kurven im CAD
",Modulplaner_WINFO!$G$15="Mobile Computing und Internet der Dinge
",Modulplaner_WINFO!$G$15="Programmieren
",Modulplaner_WINFO!$G$15="Volkswirtschaftslehre
"),5,IF(OR(Modulplaner_WINFO!$G$15="Algorithmen I
",Modulplaner_WINFO!$G$15="Algorithmen II
",Modulplaner_WINFO!$G$15="Computergrafik
",Modulplaner_WINFO!$G$15="Digitaltechnik und Entwurfsverfahren
",Modulplaner_WINFO!$G$15="Echtzeitsysteme
",Modulplaner_WINFO!$G$15="Formale Systeme
",Modulplaner_WINFO!$G$15="Geistiger Eigentum und Datenschutz
",Modulplaner_WINFO!$G$15="Grundbegriffe der Informatik
",Modulplaner_WINFO!$G$15="Kognitive Systeme
",Modulplaner_WINFO!$G$15="Mensch-Maschine-Interaktion
",Modulplaner_WINFO!$G$15="Rechnerorganisation
",Modulplaner_WINFO!$G$15="Rechnerstrukturen
",Modulplaner_WINFO!$G$15="Robotik I - Einführung in die Robotik
",Modulplaner_WINFO!$G$15="Sicherheit
",Modulplaner_WINFO!$G$15="Softwaretechnik I
",Modulplaner_WINFO!$G$15="Softwaretechnik II
",Modulplaner_WINFO!$G$15="Telematik
",Modulplaner_WINFO!$G$15="Theoretische Informatik
",Modulplaner_WINFO!$G$15="Verfassungs- und Verwaltungsrecht
"),6,IF(OR(Modulplaner_WINFO!$G$15="Angewandte Informatik
",Modulplaner_WINFO!$G$15="Betriebswirtschafslehre
",Modulplaner_WINFO!$G$15="Mathematik I
",Modulplaner_WINFO!$G$15="Mathematik II
",Modulplaner_WINFO!$G$15="Teamprojekt Softwareentwicklung
"),8,IF(Modulplaner_WINFO!$G$15="Einführung in die Statistik
",10,9))))))))</f>
        <v>0</v>
      </c>
      <c r="M6" s="104">
        <f>IF(ISBLANK(Modulplaner_WINFO!$G$16),0,MIN(Modulplaner_WINFO!$H$16,IF(OR(Modulplaner_WINFO!$G$16="Geometrische Optimierung
",Modulplaner_WINFO!$G$16="Mikroprozessoren I
"),3,IF(OR(Modulplaner_WINFO!$G$16="Basispraktikum Arbeiten mit Datenbanksystemen
",Modulplaner_WINFO!$G$16="Basispraktikum Mobile Roboter
",Modulplaner_WINFO!$G$16="Basispraktikum Protocol Engineering
",Modulplaner_WINFO!$G$16="Basispraktikum TI: Hardwarenaher Systementwurf
",Modulplaner_WINFO!$G$16="Basispraktikum zum ICPC-Programmierwettbewerb
",Modulplaner_WINFO!$G$16="Datenbanksysteme
",Modulplaner_WINFO!$G$16="Einführung in Rechnernetze
",Modulplaner_WINFO!$G$16="Lego Mindstorms - Basispraktikum
",Modulplaner_WINFO!$G$16="MARS-Basispraktikum
",Modulplaner_WINFO!$G$16="Mechano-Informatik in der Robotik
",Modulplaner_WINFO!$G$16="Web-Anwendungen und Serviceorientierte Architekturen I
",Modulplaner_WINFO!$G$16="Wirtschaftsinformatik I
",Modulplaner_WINFO!$G$16="Wirtschaftsinformatik II
"),4,IF(OR(Modulplaner_WINFO!$G$16="Algorithmen für planare Graphen
",Modulplaner_WINFO!$G$16="Algorithmische Methoden für schwere Optimierungsprobleme
",Modulplaner_WINFO!$G$16="Basispraktikum Web-Anwendungen und Serviceorientierte Architekturen (I)
",Modulplaner_WINFO!$G$16="Einführung in das Privatrecht
",Modulplaner_WINFO!$G$16="Flächen im CAD
",Modulplaner_WINFO!$G$16="Geometrische Grundlagen der Geometrieverarbeitung
",Modulplaner_WINFO!$G$16="Kurven im CAD
",Modulplaner_WINFO!$G$16="Mobile Computing und Internet der Dinge
",Modulplaner_WINFO!$G$16="Programmieren
",Modulplaner_WINFO!$G$16="Volkswirtschaftslehre
"),5,IF(OR(Modulplaner_WINFO!$G$16="Algorithmen I
",Modulplaner_WINFO!$G$16="Algorithmen II
",Modulplaner_WINFO!$G$16="Computergrafik
",Modulplaner_WINFO!$G$16="Digitaltechnik und Entwurfsverfahren
",Modulplaner_WINFO!$G$16="Echtzeitsysteme
",Modulplaner_WINFO!$G$16="Formale Systeme
",Modulplaner_WINFO!$G$16="Geistiger Eigentum und Datenschutz
",Modulplaner_WINFO!$G$16="Grundbegriffe der Informatik
",Modulplaner_WINFO!$G$16="Kognitive Systeme
",Modulplaner_WINFO!$G$16="Mensch-Maschine-Interaktion
",Modulplaner_WINFO!$G$16="Rechnerorganisation
",Modulplaner_WINFO!$G$16="Rechnerstrukturen
",Modulplaner_WINFO!$G$16="Robotik I - Einführung in die Robotik
",Modulplaner_WINFO!$G$16="Sicherheit
",Modulplaner_WINFO!$G$16="Softwaretechnik I
",Modulplaner_WINFO!$G$16="Softwaretechnik II
",Modulplaner_WINFO!$G$16="Telematik
",Modulplaner_WINFO!$G$16="Theoretische Informatik
",Modulplaner_WINFO!$G$16="Verfassungs- und Verwaltungsrecht
"),6,IF(OR(Modulplaner_WINFO!$G$16="Angewandte Informatik
",Modulplaner_WINFO!$G$16="Betriebswirtschafslehre
",Modulplaner_WINFO!$G$16="Mathematik I
",Modulplaner_WINFO!$G$16="Mathematik II
",Modulplaner_WINFO!$G$16="Teamprojekt Softwareentwicklung
"),8,IF(Modulplaner_WINFO!$G$16="Einführung in die Statistik
",10,9))))))))</f>
        <v>0</v>
      </c>
      <c r="N6" s="104">
        <f>IF(ISBLANK(Modulplaner_WINFO!$G$17),0,MIN(Modulplaner_WINFO!$H$17,IF(OR(Modulplaner_WINFO!$G$17="Geometrische Optimierung
",Modulplaner_WINFO!$G$17="Mikroprozessoren I
"),3,IF(OR(Modulplaner_WINFO!$G$17="Basispraktikum Arbeiten mit Datenbanksystemen
",Modulplaner_WINFO!$G$17="Basispraktikum Mobile Roboter
",Modulplaner_WINFO!$G$17="Basispraktikum Protocol Engineering
",Modulplaner_WINFO!$G$17="Basispraktikum TI: Hardwarenaher Systementwurf
",Modulplaner_WINFO!$G$17="Basispraktikum zum ICPC-Programmierwettbewerb
",Modulplaner_WINFO!$G$17="Datenbanksysteme
",Modulplaner_WINFO!$G$17="Einführung in Rechnernetze
",Modulplaner_WINFO!$G$17="Lego Mindstorms - Basispraktikum
",Modulplaner_WINFO!$G$17="MARS-Basispraktikum
",Modulplaner_WINFO!$G$17="Mechano-Informatik in der Robotik
",Modulplaner_WINFO!$G$17="Web-Anwendungen und Serviceorientierte Architekturen I
",Modulplaner_WINFO!$G$17="Wirtschaftsinformatik I
",Modulplaner_WINFO!$G$17="Wirtschaftsinformatik II
"),4,IF(OR(Modulplaner_WINFO!$G$17="Algorithmen für planare Graphen
",Modulplaner_WINFO!$G$17="Algorithmische Methoden für schwere Optimierungsprobleme
",Modulplaner_WINFO!$G$17="Basispraktikum Web-Anwendungen und Serviceorientierte Architekturen (I)
",Modulplaner_WINFO!$G$17="Einführung in das Privatrecht
",Modulplaner_WINFO!$G$17="Flächen im CAD
",Modulplaner_WINFO!$G$17="Geometrische Grundlagen der Geometrieverarbeitung
",Modulplaner_WINFO!$G$17="Kurven im CAD
",Modulplaner_WINFO!$G$17="Mobile Computing und Internet der Dinge
",Modulplaner_WINFO!$G$17="Programmieren
",Modulplaner_WINFO!$G$17="Volkswirtschaftslehre
"),5,IF(OR(Modulplaner_WINFO!$G$17="Algorithmen I
",Modulplaner_WINFO!$G$17="Algorithmen II
",Modulplaner_WINFO!$G$17="Computergrafik
",Modulplaner_WINFO!$G$17="Digitaltechnik und Entwurfsverfahren
",Modulplaner_WINFO!$G$17="Echtzeitsysteme
",Modulplaner_WINFO!$G$17="Formale Systeme
",Modulplaner_WINFO!$G$17="Geistiger Eigentum und Datenschutz
",Modulplaner_WINFO!$G$17="Grundbegriffe der Informatik
",Modulplaner_WINFO!$G$17="Kognitive Systeme
",Modulplaner_WINFO!$G$17="Mensch-Maschine-Interaktion
",Modulplaner_WINFO!$G$17="Rechnerorganisation
",Modulplaner_WINFO!$G$17="Rechnerstrukturen
",Modulplaner_WINFO!$G$17="Robotik I - Einführung in die Robotik
",Modulplaner_WINFO!$G$17="Sicherheit
",Modulplaner_WINFO!$G$17="Softwaretechnik I
",Modulplaner_WINFO!$G$17="Softwaretechnik II
",Modulplaner_WINFO!$G$17="Telematik
",Modulplaner_WINFO!$G$17="Theoretische Informatik
",Modulplaner_WINFO!$G$17="Verfassungs- und Verwaltungsrecht
"),6,IF(OR(Modulplaner_WINFO!$G$17="Angewandte Informatik
",Modulplaner_WINFO!$G$17="Betriebswirtschafslehre
",Modulplaner_WINFO!$G$17="Mathematik I
",Modulplaner_WINFO!$G$17="Mathematik II
",Modulplaner_WINFO!$G$17="Teamprojekt Softwareentwicklung
"),8,IF(Modulplaner_WINFO!$G$17="Einführung in die Statistik
",10,9))))))))</f>
        <v>0</v>
      </c>
      <c r="O6" s="1">
        <f>IF(ISBLANK(Modulplaner_WINFO!$G$18),0,3)</f>
        <v>0</v>
      </c>
      <c r="P6" s="1">
        <f>IF(ISBLANK(Modulplaner_WINFO!$G$19),0,15)</f>
        <v>0</v>
      </c>
      <c r="Q6">
        <f t="shared" si="0"/>
        <v>30</v>
      </c>
    </row>
    <row r="7" spans="1:19" ht="28.8" x14ac:dyDescent="0.3">
      <c r="A7" s="15" t="s">
        <v>40</v>
      </c>
      <c r="E7" s="22" t="s">
        <v>33</v>
      </c>
      <c r="F7" s="104">
        <f>IF(ISBLANK(Modulplaner_WINFO!$I$9),0,MIN(Modulplaner_WINFO!$J$9,IF(OR(Modulplaner_WINFO!$I$9="Geometrische Optimierung
",Modulplaner_WINFO!$I$9="Mikroprozessoren I
"),3,IF(OR(Modulplaner_WINFO!$I$9="Basispraktikum Arbeiten mit Datenbanksystemen
",Modulplaner_WINFO!$I$9="Basispraktikum Mobile Roboter
",Modulplaner_WINFO!$I$9="Basispraktikum Protocol Engineering
",Modulplaner_WINFO!$I$9="Basispraktikum TI: Hardwarenaher Systementwurf
",Modulplaner_WINFO!$I$9="Basispraktikum zum ICPC-Programmierwettbewerb
",Modulplaner_WINFO!$I$9="Datenbanksysteme
",Modulplaner_WINFO!$I$9="Einführung in Rechnernetze
",Modulplaner_WINFO!$I$9="Lego Mindstorms - Basispraktikum
",Modulplaner_WINFO!$I$9="MARS-Basispraktikum
",Modulplaner_WINFO!$I$9="Mechano-Informatik in der Robotik
",Modulplaner_WINFO!$I$9="Web-Anwendungen und Serviceorientierte Architekturen I
",Modulplaner_WINFO!$I$9="Wirtschaftsinformatik I
",Modulplaner_WINFO!$I$9="Wirtschaftsinformatik II
"),4,IF(OR(Modulplaner_WINFO!$I$9="Algorithmen für planare Graphen
",Modulplaner_WINFO!$I$9="Algorithmische Methoden für schwere Optimierungsprobleme
",Modulplaner_WINFO!$I$9="Basispraktikum Web-Anwendungen und Serviceorientierte Architekturen (I)
",Modulplaner_WINFO!$I$9="Einführung in das Privatrecht
",Modulplaner_WINFO!$I$9="Flächen im CAD
",Modulplaner_WINFO!$I$9="Geometrische Grundlagen der Geometrieverarbeitung
",Modulplaner_WINFO!$I$9="Kurven im CAD
",Modulplaner_WINFO!$I$9="Mobile Computing und Internet der Dinge
",Modulplaner_WINFO!$I$9="Programmieren
",Modulplaner_WINFO!$I$9="Volkswirtschaftslehre
"),5,IF(OR(Modulplaner_WINFO!$I$9="Algorithmen I
",Modulplaner_WINFO!$I$9="Algorithmen II
",Modulplaner_WINFO!$I$9="Computergrafik
",Modulplaner_WINFO!$I$9="Digitaltechnik und Entwurfsverfahren
",Modulplaner_WINFO!$I$9="Echtzeitsysteme
",Modulplaner_WINFO!$I$9="Formale Systeme
",Modulplaner_WINFO!$I$9="Geistiger Eigentum und Datenschutz
",Modulplaner_WINFO!$I$9="Grundbegriffe der Informatik
",Modulplaner_WINFO!$I$9="Kognitive Systeme
",Modulplaner_WINFO!$I$9="Mensch-Maschine-Interaktion
",Modulplaner_WINFO!$I$9="Rechnerorganisation
",Modulplaner_WINFO!$I$9="Rechnerstrukturen
",Modulplaner_WINFO!$I$9="Robotik I - Einführung in die Robotik
",Modulplaner_WINFO!$I$9="Sicherheit
",Modulplaner_WINFO!$I$9="Softwaretechnik I
",Modulplaner_WINFO!$I$9="Softwaretechnik II
",Modulplaner_WINFO!$I$9="Telematik
",Modulplaner_WINFO!$I$9="Theoretische Informatik
",Modulplaner_WINFO!$I$9="Verfassungs- und Verwaltungsrecht
"),6,IF(OR(Modulplaner_WINFO!$I$9="Angewandte Informatik
",Modulplaner_WINFO!$I$9="Betriebswirtschafslehre
",Modulplaner_WINFO!$I$9="Mathematik I
",Modulplaner_WINFO!$I$9="Mathematik II
",Modulplaner_WINFO!$I$9="Teamprojekt Softwareentwicklung
"),8,IF(Modulplaner_WINFO!$I$9="Einführung in die Statistik
",10,9))))))))</f>
        <v>0</v>
      </c>
      <c r="G7" s="104">
        <f>IF(ISBLANK(Modulplaner_WINFO!$I$10),0,MIN(Modulplaner_WINFO!$J$10,IF(OR(Modulplaner_WINFO!$I$10="Geometrische Optimierung
",Modulplaner_WINFO!$I$10="Mikroprozessoren I
"),3,IF(OR(Modulplaner_WINFO!$I$10="Basispraktikum Arbeiten mit Datenbanksystemen
",Modulplaner_WINFO!$I$10="Basispraktikum Mobile Roboter
",Modulplaner_WINFO!$I$10="Basispraktikum Protocol Engineering
",Modulplaner_WINFO!$I$10="Basispraktikum TI: Hardwarenaher Systementwurf
",Modulplaner_WINFO!$I$10="Basispraktikum zum ICPC-Programmierwettbewerb
",Modulplaner_WINFO!$I$10="Datenbanksysteme
",Modulplaner_WINFO!$I$10="Einführung in Rechnernetze
",Modulplaner_WINFO!$I$10="Lego Mindstorms - Basispraktikum
",Modulplaner_WINFO!$I$10="MARS-Basispraktikum
",Modulplaner_WINFO!$I$10="Mechano-Informatik in der Robotik
",Modulplaner_WINFO!$I$10="Web-Anwendungen und Serviceorientierte Architekturen I
",Modulplaner_WINFO!$I$10="Wirtschaftsinformatik I
",Modulplaner_WINFO!$I$10="Wirtschaftsinformatik II
"),4,IF(OR(Modulplaner_WINFO!$I$10="Algorithmen für planare Graphen
",Modulplaner_WINFO!$I$10="Algorithmische Methoden für schwere Optimierungsprobleme
",Modulplaner_WINFO!$I$10="Basispraktikum Web-Anwendungen und Serviceorientierte Architekturen (I)
",Modulplaner_WINFO!$I$10="Einführung in das Privatrecht
",Modulplaner_WINFO!$I$10="Flächen im CAD
",Modulplaner_WINFO!$I$10="Geometrische Grundlagen der Geometrieverarbeitung
",Modulplaner_WINFO!$I$10="Kurven im CAD
",Modulplaner_WINFO!$I$10="Mobile Computing und Internet der Dinge
",Modulplaner_WINFO!$I$10="Programmieren
",Modulplaner_WINFO!$I$10="Volkswirtschaftslehre
"),5,IF(OR(Modulplaner_WINFO!$I$10="Algorithmen I
",Modulplaner_WINFO!$I$10="Algorithmen II
",Modulplaner_WINFO!$I$10="Computergrafik
",Modulplaner_WINFO!$I$10="Digitaltechnik und Entwurfsverfahren
",Modulplaner_WINFO!$I$10="Echtzeitsysteme
",Modulplaner_WINFO!$I$10="Formale Systeme
",Modulplaner_WINFO!$I$10="Geistiger Eigentum und Datenschutz
",Modulplaner_WINFO!$I$10="Grundbegriffe der Informatik
",Modulplaner_WINFO!$I$10="Kognitive Systeme
",Modulplaner_WINFO!$I$10="Mensch-Maschine-Interaktion
",Modulplaner_WINFO!$I$10="Rechnerorganisation
",Modulplaner_WINFO!$I$10="Rechnerstrukturen
",Modulplaner_WINFO!$I$10="Robotik I - Einführung in die Robotik
",Modulplaner_WINFO!$I$10="Sicherheit
",Modulplaner_WINFO!$I$10="Softwaretechnik I
",Modulplaner_WINFO!$I$10="Softwaretechnik II
",Modulplaner_WINFO!$I$10="Telematik
",Modulplaner_WINFO!$I$10="Theoretische Informatik
",Modulplaner_WINFO!$I$10="Verfassungs- und Verwaltungsrecht
"),6,IF(OR(Modulplaner_WINFO!$I$10="Angewandte Informatik
",Modulplaner_WINFO!$I$10="Betriebswirtschafslehre
",Modulplaner_WINFO!$I$10="Mathematik I
",Modulplaner_WINFO!$I$10="Mathematik II
",Modulplaner_WINFO!$I$10="Teamprojekt Softwareentwicklung
"),8,IF(Modulplaner_WINFO!$I$10="Einführung in die Statistik
",10,9))))))))</f>
        <v>0</v>
      </c>
      <c r="H7" s="104">
        <f>IF(ISBLANK(Modulplaner_WINFO!$I$11),0,MIN(Modulplaner_WINFO!$J$11,IF(OR(Modulplaner_WINFO!$I$11="Geometrische Optimierung
",Modulplaner_WINFO!$I$11="Mikroprozessoren I
"),3,IF(OR(Modulplaner_WINFO!$I$11="Basispraktikum Arbeiten mit Datenbanksystemen
",Modulplaner_WINFO!$I$11="Basispraktikum Mobile Roboter
",Modulplaner_WINFO!$I$11="Basispraktikum Protocol Engineering
",Modulplaner_WINFO!$I$11="Basispraktikum TI: Hardwarenaher Systementwurf
",Modulplaner_WINFO!$I$11="Basispraktikum zum ICPC-Programmierwettbewerb
",Modulplaner_WINFO!$I$11="Datenbanksysteme
",Modulplaner_WINFO!$I$11="Einführung in Rechnernetze
",Modulplaner_WINFO!$I$11="Lego Mindstorms - Basispraktikum
",Modulplaner_WINFO!$I$11="MARS-Basispraktikum
",Modulplaner_WINFO!$I$11="Mechano-Informatik in der Robotik
",Modulplaner_WINFO!$I$11="Web-Anwendungen und Serviceorientierte Architekturen I
",Modulplaner_WINFO!$I$11="Wirtschaftsinformatik I
",Modulplaner_WINFO!$I$11="Wirtschaftsinformatik II
"),4,IF(OR(Modulplaner_WINFO!$I$11="Algorithmen für planare Graphen
",Modulplaner_WINFO!$I$11="Algorithmische Methoden für schwere Optimierungsprobleme
",Modulplaner_WINFO!$I$11="Basispraktikum Web-Anwendungen und Serviceorientierte Architekturen (I)
",Modulplaner_WINFO!$I$11="Einführung in das Privatrecht
",Modulplaner_WINFO!$I$11="Flächen im CAD
",Modulplaner_WINFO!$I$11="Geometrische Grundlagen der Geometrieverarbeitung
",Modulplaner_WINFO!$I$11="Kurven im CAD
",Modulplaner_WINFO!$I$11="Mobile Computing und Internet der Dinge
",Modulplaner_WINFO!$I$11="Programmieren
",Modulplaner_WINFO!$I$11="Volkswirtschaftslehre
"),5,IF(OR(Modulplaner_WINFO!$I$11="Algorithmen I
",Modulplaner_WINFO!$I$11="Algorithmen II
",Modulplaner_WINFO!$I$11="Computergrafik
",Modulplaner_WINFO!$I$11="Digitaltechnik und Entwurfsverfahren
",Modulplaner_WINFO!$I$11="Echtzeitsysteme
",Modulplaner_WINFO!$I$11="Formale Systeme
",Modulplaner_WINFO!$I$11="Geistiger Eigentum und Datenschutz
",Modulplaner_WINFO!$I$11="Grundbegriffe der Informatik
",Modulplaner_WINFO!$I$11="Kognitive Systeme
",Modulplaner_WINFO!$I$11="Mensch-Maschine-Interaktion
",Modulplaner_WINFO!$I$11="Rechnerorganisation
",Modulplaner_WINFO!$I$11="Rechnerstrukturen
",Modulplaner_WINFO!$I$11="Robotik I - Einführung in die Robotik
",Modulplaner_WINFO!$I$11="Sicherheit
",Modulplaner_WINFO!$I$11="Softwaretechnik I
",Modulplaner_WINFO!$I$11="Softwaretechnik II
",Modulplaner_WINFO!$I$11="Telematik
",Modulplaner_WINFO!$I$11="Theoretische Informatik
",Modulplaner_WINFO!$I$11="Verfassungs- und Verwaltungsrecht
"),6,IF(OR(Modulplaner_WINFO!$I$11="Angewandte Informatik
",Modulplaner_WINFO!$I$11="Betriebswirtschafslehre
",Modulplaner_WINFO!$I$11="Mathematik I
",Modulplaner_WINFO!$I$11="Mathematik II
",Modulplaner_WINFO!$I$11="Teamprojekt Softwareentwicklung
"),8,IF(Modulplaner_WINFO!$I$11="Einführung in die Statistik
",10,9))))))))</f>
        <v>0</v>
      </c>
      <c r="I7" s="104">
        <f>IF(ISBLANK(Modulplaner_WINFO!$I$12),0,MIN(Modulplaner_WINFO!$J$12,IF(OR(Modulplaner_WINFO!$I$12="Geometrische Optimierung
",Modulplaner_WINFO!$I$12="Mikroprozessoren I
"),3,IF(OR(Modulplaner_WINFO!$I$12="Basispraktikum Arbeiten mit Datenbanksystemen
",Modulplaner_WINFO!$I$12="Basispraktikum Mobile Roboter
",Modulplaner_WINFO!$I$12="Basispraktikum Protocol Engineering
",Modulplaner_WINFO!$I$12="Basispraktikum TI: Hardwarenaher Systementwurf
",Modulplaner_WINFO!$I$12="Basispraktikum zum ICPC-Programmierwettbewerb
",Modulplaner_WINFO!$I$12="Datenbanksysteme
",Modulplaner_WINFO!$I$12="Einführung in Rechnernetze
",Modulplaner_WINFO!$I$12="Lego Mindstorms - Basispraktikum
",Modulplaner_WINFO!$I$12="MARS-Basispraktikum
",Modulplaner_WINFO!$I$12="Mechano-Informatik in der Robotik
",Modulplaner_WINFO!$I$12="Web-Anwendungen und Serviceorientierte Architekturen I
",Modulplaner_WINFO!$I$12="Wirtschaftsinformatik I
",Modulplaner_WINFO!$I$12="Wirtschaftsinformatik II
"),4,IF(OR(Modulplaner_WINFO!$I$12="Algorithmen für planare Graphen
",Modulplaner_WINFO!$I$12="Algorithmische Methoden für schwere Optimierungsprobleme
",Modulplaner_WINFO!$I$12="Basispraktikum Web-Anwendungen und Serviceorientierte Architekturen (I)
",Modulplaner_WINFO!$I$12="Einführung in das Privatrecht
",Modulplaner_WINFO!$I$12="Flächen im CAD
",Modulplaner_WINFO!$I$12="Geometrische Grundlagen der Geometrieverarbeitung
",Modulplaner_WINFO!$I$12="Kurven im CAD
",Modulplaner_WINFO!$I$12="Mobile Computing und Internet der Dinge
",Modulplaner_WINFO!$I$12="Programmieren
",Modulplaner_WINFO!$I$12="Volkswirtschaftslehre
"),5,IF(OR(Modulplaner_WINFO!$I$12="Algorithmen I
",Modulplaner_WINFO!$I$12="Algorithmen II
",Modulplaner_WINFO!$I$12="Computergrafik
",Modulplaner_WINFO!$I$12="Digitaltechnik und Entwurfsverfahren
",Modulplaner_WINFO!$I$12="Echtzeitsysteme
",Modulplaner_WINFO!$I$12="Formale Systeme
",Modulplaner_WINFO!$I$12="Geistiger Eigentum und Datenschutz
",Modulplaner_WINFO!$I$12="Grundbegriffe der Informatik
",Modulplaner_WINFO!$I$12="Kognitive Systeme
",Modulplaner_WINFO!$I$12="Mensch-Maschine-Interaktion
",Modulplaner_WINFO!$I$12="Rechnerorganisation
",Modulplaner_WINFO!$I$12="Rechnerstrukturen
",Modulplaner_WINFO!$I$12="Robotik I - Einführung in die Robotik
",Modulplaner_WINFO!$I$12="Sicherheit
",Modulplaner_WINFO!$I$12="Softwaretechnik I
",Modulplaner_WINFO!$I$12="Softwaretechnik II
",Modulplaner_WINFO!$I$12="Telematik
",Modulplaner_WINFO!$I$12="Theoretische Informatik
",Modulplaner_WINFO!$I$12="Verfassungs- und Verwaltungsrecht
"),6,IF(OR(Modulplaner_WINFO!$I$12="Angewandte Informatik
",Modulplaner_WINFO!$I$12="Betriebswirtschafslehre
",Modulplaner_WINFO!$I$12="Mathematik I
",Modulplaner_WINFO!$I$12="Mathematik II
",Modulplaner_WINFO!$I$12="Teamprojekt Softwareentwicklung
"),8,IF(Modulplaner_WINFO!$I$12="Einführung in die Statistik
",10,9))))))))</f>
        <v>0</v>
      </c>
      <c r="J7" s="104">
        <f>IF(ISBLANK(Modulplaner_WINFO!$I$13),0,MIN(Modulplaner_WINFO!$J$13,IF(OR(Modulplaner_WINFO!$I$13="Geometrische Optimierung
",Modulplaner_WINFO!$I$13="Mikroprozessoren I
"),3,IF(OR(Modulplaner_WINFO!$I$13="Basispraktikum Arbeiten mit Datenbanksystemen
",Modulplaner_WINFO!$I$13="Basispraktikum Mobile Roboter
",Modulplaner_WINFO!$I$13="Basispraktikum Protocol Engineering
",Modulplaner_WINFO!$I$13="Basispraktikum TI: Hardwarenaher Systementwurf
",Modulplaner_WINFO!$I$13="Basispraktikum zum ICPC-Programmierwettbewerb
",Modulplaner_WINFO!$I$13="Datenbanksysteme
",Modulplaner_WINFO!$I$13="Einführung in Rechnernetze
",Modulplaner_WINFO!$I$13="Lego Mindstorms - Basispraktikum
",Modulplaner_WINFO!$I$13="MARS-Basispraktikum
",Modulplaner_WINFO!$I$13="Mechano-Informatik in der Robotik
",Modulplaner_WINFO!$I$13="Web-Anwendungen und Serviceorientierte Architekturen I
",Modulplaner_WINFO!$I$13="Wirtschaftsinformatik I
",Modulplaner_WINFO!$I$13="Wirtschaftsinformatik II
"),4,IF(OR(Modulplaner_WINFO!$I$13="Algorithmen für planare Graphen
",Modulplaner_WINFO!$I$13="Algorithmische Methoden für schwere Optimierungsprobleme
",Modulplaner_WINFO!$I$13="Basispraktikum Web-Anwendungen und Serviceorientierte Architekturen (I)
",Modulplaner_WINFO!$I$13="Einführung in das Privatrecht
",Modulplaner_WINFO!$I$13="Flächen im CAD
",Modulplaner_WINFO!$I$13="Geometrische Grundlagen der Geometrieverarbeitung
",Modulplaner_WINFO!$I$13="Kurven im CAD
",Modulplaner_WINFO!$I$13="Mobile Computing und Internet der Dinge
",Modulplaner_WINFO!$I$13="Programmieren
",Modulplaner_WINFO!$I$13="Volkswirtschaftslehre
"),5,IF(OR(Modulplaner_WINFO!$I$13="Algorithmen I
",Modulplaner_WINFO!$I$13="Algorithmen II
",Modulplaner_WINFO!$I$13="Computergrafik
",Modulplaner_WINFO!$I$13="Digitaltechnik und Entwurfsverfahren
",Modulplaner_WINFO!$I$13="Echtzeitsysteme
",Modulplaner_WINFO!$I$13="Formale Systeme
",Modulplaner_WINFO!$I$13="Geistiger Eigentum und Datenschutz
",Modulplaner_WINFO!$I$13="Grundbegriffe der Informatik
",Modulplaner_WINFO!$I$13="Kognitive Systeme
",Modulplaner_WINFO!$I$13="Mensch-Maschine-Interaktion
",Modulplaner_WINFO!$I$13="Rechnerorganisation
",Modulplaner_WINFO!$I$13="Rechnerstrukturen
",Modulplaner_WINFO!$I$13="Robotik I - Einführung in die Robotik
",Modulplaner_WINFO!$I$13="Sicherheit
",Modulplaner_WINFO!$I$13="Softwaretechnik I
",Modulplaner_WINFO!$I$13="Softwaretechnik II
",Modulplaner_WINFO!$I$13="Telematik
",Modulplaner_WINFO!$I$13="Theoretische Informatik
",Modulplaner_WINFO!$I$13="Verfassungs- und Verwaltungsrecht
"),6,IF(OR(Modulplaner_WINFO!$I$13="Angewandte Informatik
",Modulplaner_WINFO!$I$13="Betriebswirtschafslehre
",Modulplaner_WINFO!$I$13="Mathematik I
",Modulplaner_WINFO!$I$13="Mathematik II
",Modulplaner_WINFO!$I$13="Teamprojekt Softwareentwicklung
"),8,IF(Modulplaner_WINFO!$I$13="Einführung in die Statistik
",10,9))))))))</f>
        <v>0</v>
      </c>
      <c r="K7" s="104">
        <f>IF(ISBLANK(Modulplaner_WINFO!$I$14),0,MIN(Modulplaner_WINFO!$J$14,IF(OR(Modulplaner_WINFO!$I$14="Geometrische Optimierung
",Modulplaner_WINFO!$I$14="Mikroprozessoren I
"),3,IF(OR(Modulplaner_WINFO!$I$14="Basispraktikum Arbeiten mit Datenbanksystemen
",Modulplaner_WINFO!$I$14="Basispraktikum Mobile Roboter
",Modulplaner_WINFO!$I$14="Basispraktikum Protocol Engineering
",Modulplaner_WINFO!$I$14="Basispraktikum TI: Hardwarenaher Systementwurf
",Modulplaner_WINFO!$I$14="Basispraktikum zum ICPC-Programmierwettbewerb
",Modulplaner_WINFO!$I$14="Datenbanksysteme
",Modulplaner_WINFO!$I$14="Einführung in Rechnernetze
",Modulplaner_WINFO!$I$14="Lego Mindstorms - Basispraktikum
",Modulplaner_WINFO!$I$14="MARS-Basispraktikum
",Modulplaner_WINFO!$I$14="Mechano-Informatik in der Robotik
",Modulplaner_WINFO!$I$14="Web-Anwendungen und Serviceorientierte Architekturen I
",Modulplaner_WINFO!$I$14="Wirtschaftsinformatik I
",Modulplaner_WINFO!$I$14="Wirtschaftsinformatik II
"),4,IF(OR(Modulplaner_WINFO!$I$14="Algorithmen für planare Graphen
",Modulplaner_WINFO!$I$14="Algorithmische Methoden für schwere Optimierungsprobleme
",Modulplaner_WINFO!$I$14="Basispraktikum Web-Anwendungen und Serviceorientierte Architekturen (I)
",Modulplaner_WINFO!$I$14="Einführung in das Privatrecht
",Modulplaner_WINFO!$I$14="Flächen im CAD
",Modulplaner_WINFO!$I$14="Geometrische Grundlagen der Geometrieverarbeitung
",Modulplaner_WINFO!$I$14="Kurven im CAD
",Modulplaner_WINFO!$I$14="Mobile Computing und Internet der Dinge
",Modulplaner_WINFO!$I$14="Programmieren
",Modulplaner_WINFO!$I$14="Volkswirtschaftslehre
"),5,IF(OR(Modulplaner_WINFO!$I$14="Algorithmen I
",Modulplaner_WINFO!$I$14="Algorithmen II
",Modulplaner_WINFO!$I$14="Computergrafik
",Modulplaner_WINFO!$I$14="Digitaltechnik und Entwurfsverfahren
",Modulplaner_WINFO!$I$14="Echtzeitsysteme
",Modulplaner_WINFO!$I$14="Formale Systeme
",Modulplaner_WINFO!$I$14="Geistiger Eigentum und Datenschutz
",Modulplaner_WINFO!$I$14="Grundbegriffe der Informatik
",Modulplaner_WINFO!$I$14="Kognitive Systeme
",Modulplaner_WINFO!$I$14="Mensch-Maschine-Interaktion
",Modulplaner_WINFO!$I$14="Rechnerorganisation
",Modulplaner_WINFO!$I$14="Rechnerstrukturen
",Modulplaner_WINFO!$I$14="Robotik I - Einführung in die Robotik
",Modulplaner_WINFO!$I$14="Sicherheit
",Modulplaner_WINFO!$I$14="Softwaretechnik I
",Modulplaner_WINFO!$I$14="Softwaretechnik II
",Modulplaner_WINFO!$I$14="Telematik
",Modulplaner_WINFO!$I$14="Theoretische Informatik
",Modulplaner_WINFO!$I$14="Verfassungs- und Verwaltungsrecht
"),6,IF(OR(Modulplaner_WINFO!$I$14="Angewandte Informatik
",Modulplaner_WINFO!$I$14="Betriebswirtschafslehre
",Modulplaner_WINFO!$I$14="Mathematik I
",Modulplaner_WINFO!$I$14="Mathematik II
",Modulplaner_WINFO!$I$14="Teamprojekt Softwareentwicklung
"),8,IF(Modulplaner_WINFO!$I$14="Einführung in die Statistik
",10,9))))))))</f>
        <v>0</v>
      </c>
      <c r="L7" s="104">
        <f>IF(ISBLANK(Modulplaner_WINFO!$I$15),0,MIN(Modulplaner_WINFO!$J$15,IF(OR(Modulplaner_WINFO!$I$15="Geometrische Optimierung
",Modulplaner_WINFO!$I$15="Mikroprozessoren I
"),3,IF(OR(Modulplaner_WINFO!$I$15="Basispraktikum Arbeiten mit Datenbanksystemen
",Modulplaner_WINFO!$I$15="Basispraktikum Mobile Roboter
",Modulplaner_WINFO!$I$15="Basispraktikum Protocol Engineering
",Modulplaner_WINFO!$I$15="Basispraktikum TI: Hardwarenaher Systementwurf
",Modulplaner_WINFO!$I$15="Basispraktikum zum ICPC-Programmierwettbewerb
",Modulplaner_WINFO!$I$15="Datenbanksysteme
",Modulplaner_WINFO!$I$15="Einführung in Rechnernetze
",Modulplaner_WINFO!$I$15="Lego Mindstorms - Basispraktikum
",Modulplaner_WINFO!$I$15="MARS-Basispraktikum
",Modulplaner_WINFO!$I$15="Mechano-Informatik in der Robotik
",Modulplaner_WINFO!$I$15="Web-Anwendungen und Serviceorientierte Architekturen I
",Modulplaner_WINFO!$I$15="Wirtschaftsinformatik I
",Modulplaner_WINFO!$I$15="Wirtschaftsinformatik II
"),4,IF(OR(Modulplaner_WINFO!$I$15="Algorithmen für planare Graphen
",Modulplaner_WINFO!$I$15="Algorithmische Methoden für schwere Optimierungsprobleme
",Modulplaner_WINFO!$I$15="Basispraktikum Web-Anwendungen und Serviceorientierte Architekturen (I)
",Modulplaner_WINFO!$I$15="Einführung in das Privatrecht
",Modulplaner_WINFO!$I$15="Flächen im CAD
",Modulplaner_WINFO!$I$15="Geometrische Grundlagen der Geometrieverarbeitung
",Modulplaner_WINFO!$I$15="Kurven im CAD
",Modulplaner_WINFO!$I$15="Mobile Computing und Internet der Dinge
",Modulplaner_WINFO!$I$15="Programmieren
",Modulplaner_WINFO!$I$15="Volkswirtschaftslehre
"),5,IF(OR(Modulplaner_WINFO!$I$15="Algorithmen I
",Modulplaner_WINFO!$I$15="Algorithmen II
",Modulplaner_WINFO!$I$15="Computergrafik
",Modulplaner_WINFO!$I$15="Digitaltechnik und Entwurfsverfahren
",Modulplaner_WINFO!$I$15="Echtzeitsysteme
",Modulplaner_WINFO!$I$15="Formale Systeme
",Modulplaner_WINFO!$I$15="Geistiger Eigentum und Datenschutz
",Modulplaner_WINFO!$I$15="Grundbegriffe der Informatik
",Modulplaner_WINFO!$I$15="Kognitive Systeme
",Modulplaner_WINFO!$I$15="Mensch-Maschine-Interaktion
",Modulplaner_WINFO!$I$15="Rechnerorganisation
",Modulplaner_WINFO!$I$15="Rechnerstrukturen
",Modulplaner_WINFO!$I$15="Robotik I - Einführung in die Robotik
",Modulplaner_WINFO!$I$15="Sicherheit
",Modulplaner_WINFO!$I$15="Softwaretechnik I
",Modulplaner_WINFO!$I$15="Softwaretechnik II
",Modulplaner_WINFO!$I$15="Telematik
",Modulplaner_WINFO!$I$15="Theoretische Informatik
",Modulplaner_WINFO!$I$15="Verfassungs- und Verwaltungsrecht
"),6,IF(OR(Modulplaner_WINFO!$I$15="Angewandte Informatik
",Modulplaner_WINFO!$I$15="Betriebswirtschafslehre
",Modulplaner_WINFO!$I$15="Mathematik I
",Modulplaner_WINFO!$I$15="Mathematik II
",Modulplaner_WINFO!$I$15="Teamprojekt Softwareentwicklung
"),8,IF(Modulplaner_WINFO!$I$15="Einführung in die Statistik
",10,9))))))))</f>
        <v>0</v>
      </c>
      <c r="M7" s="104">
        <f>IF(ISBLANK(Modulplaner_WINFO!$I$16),0,MIN(Modulplaner_WINFO!$J$16,IF(OR(Modulplaner_WINFO!$I$16="Geometrische Optimierung
",Modulplaner_WINFO!$I$16="Mikroprozessoren I
"),3,IF(OR(Modulplaner_WINFO!$I$16="Basispraktikum Arbeiten mit Datenbanksystemen
",Modulplaner_WINFO!$I$16="Basispraktikum Mobile Roboter
",Modulplaner_WINFO!$I$16="Basispraktikum Protocol Engineering
",Modulplaner_WINFO!$I$16="Basispraktikum TI: Hardwarenaher Systementwurf
",Modulplaner_WINFO!$I$16="Basispraktikum zum ICPC-Programmierwettbewerb
",Modulplaner_WINFO!$I$16="Datenbanksysteme
",Modulplaner_WINFO!$I$16="Einführung in Rechnernetze
",Modulplaner_WINFO!$I$16="Lego Mindstorms - Basispraktikum
",Modulplaner_WINFO!$I$16="MARS-Basispraktikum
",Modulplaner_WINFO!$I$16="Mechano-Informatik in der Robotik
",Modulplaner_WINFO!$I$16="Web-Anwendungen und Serviceorientierte Architekturen I
",Modulplaner_WINFO!$I$16="Wirtschaftsinformatik I
",Modulplaner_WINFO!$I$16="Wirtschaftsinformatik II
"),4,IF(OR(Modulplaner_WINFO!$I$16="Algorithmen für planare Graphen
",Modulplaner_WINFO!$I$16="Algorithmische Methoden für schwere Optimierungsprobleme
",Modulplaner_WINFO!$I$16="Basispraktikum Web-Anwendungen und Serviceorientierte Architekturen (I)
",Modulplaner_WINFO!$I$16="Einführung in das Privatrecht
",Modulplaner_WINFO!$I$16="Flächen im CAD
",Modulplaner_WINFO!$I$16="Geometrische Grundlagen der Geometrieverarbeitung
",Modulplaner_WINFO!$I$16="Kurven im CAD
",Modulplaner_WINFO!$I$16="Mobile Computing und Internet der Dinge
",Modulplaner_WINFO!$I$16="Programmieren
",Modulplaner_WINFO!$I$16="Volkswirtschaftslehre
"),5,IF(OR(Modulplaner_WINFO!$I$16="Algorithmen I
",Modulplaner_WINFO!$I$16="Algorithmen II
",Modulplaner_WINFO!$I$16="Computergrafik
",Modulplaner_WINFO!$I$16="Digitaltechnik und Entwurfsverfahren
",Modulplaner_WINFO!$I$16="Echtzeitsysteme
",Modulplaner_WINFO!$I$16="Formale Systeme
",Modulplaner_WINFO!$I$16="Geistiger Eigentum und Datenschutz
",Modulplaner_WINFO!$I$16="Grundbegriffe der Informatik
",Modulplaner_WINFO!$I$16="Kognitive Systeme
",Modulplaner_WINFO!$I$16="Mensch-Maschine-Interaktion
",Modulplaner_WINFO!$I$16="Rechnerorganisation
",Modulplaner_WINFO!$I$16="Rechnerstrukturen
",Modulplaner_WINFO!$I$16="Robotik I - Einführung in die Robotik
",Modulplaner_WINFO!$I$16="Sicherheit
",Modulplaner_WINFO!$I$16="Softwaretechnik I
",Modulplaner_WINFO!$I$16="Softwaretechnik II
",Modulplaner_WINFO!$I$16="Telematik
",Modulplaner_WINFO!$I$16="Theoretische Informatik
",Modulplaner_WINFO!$I$16="Verfassungs- und Verwaltungsrecht
"),6,IF(OR(Modulplaner_WINFO!$I$16="Angewandte Informatik
",Modulplaner_WINFO!$I$16="Betriebswirtschafslehre
",Modulplaner_WINFO!$I$16="Mathematik I
",Modulplaner_WINFO!$I$16="Mathematik II
",Modulplaner_WINFO!$I$16="Teamprojekt Softwareentwicklung
"),8,IF(Modulplaner_WINFO!$I$16="Einführung in die Statistik
",10,9))))))))</f>
        <v>0</v>
      </c>
      <c r="N7" s="104">
        <f>IF(ISBLANK(Modulplaner_WINFO!$I$17),0,MIN(Modulplaner_WINFO!$J$17,IF(OR(Modulplaner_WINFO!$I$17="Geometrische Optimierung
",Modulplaner_WINFO!$I$17="Mikroprozessoren I
"),3,IF(OR(Modulplaner_WINFO!$I$17="Basispraktikum Arbeiten mit Datenbanksystemen
",Modulplaner_WINFO!$I$17="Basispraktikum Mobile Roboter
",Modulplaner_WINFO!$I$17="Basispraktikum Protocol Engineering
",Modulplaner_WINFO!$I$17="Basispraktikum TI: Hardwarenaher Systementwurf
",Modulplaner_WINFO!$I$17="Basispraktikum zum ICPC-Programmierwettbewerb
",Modulplaner_WINFO!$I$17="Datenbanksysteme
",Modulplaner_WINFO!$I$17="Einführung in Rechnernetze
",Modulplaner_WINFO!$I$17="Lego Mindstorms - Basispraktikum
",Modulplaner_WINFO!$I$17="MARS-Basispraktikum
",Modulplaner_WINFO!$I$17="Mechano-Informatik in der Robotik
",Modulplaner_WINFO!$I$17="Web-Anwendungen und Serviceorientierte Architekturen I
",Modulplaner_WINFO!$I$17="Wirtschaftsinformatik I
",Modulplaner_WINFO!$I$17="Wirtschaftsinformatik II
"),4,IF(OR(Modulplaner_WINFO!$I$17="Algorithmen für planare Graphen
",Modulplaner_WINFO!$I$17="Algorithmische Methoden für schwere Optimierungsprobleme
",Modulplaner_WINFO!$I$17="Basispraktikum Web-Anwendungen und Serviceorientierte Architekturen (I)
",Modulplaner_WINFO!$I$17="Einführung in das Privatrecht
",Modulplaner_WINFO!$I$17="Flächen im CAD
",Modulplaner_WINFO!$I$17="Geometrische Grundlagen der Geometrieverarbeitung
",Modulplaner_WINFO!$I$17="Kurven im CAD
",Modulplaner_WINFO!$I$17="Mobile Computing und Internet der Dinge
",Modulplaner_WINFO!$I$17="Programmieren
",Modulplaner_WINFO!$I$17="Volkswirtschaftslehre
"),5,IF(OR(Modulplaner_WINFO!$I$17="Algorithmen I
",Modulplaner_WINFO!$I$17="Algorithmen II
",Modulplaner_WINFO!$I$17="Computergrafik
",Modulplaner_WINFO!$I$17="Digitaltechnik und Entwurfsverfahren
",Modulplaner_WINFO!$I$17="Echtzeitsysteme
",Modulplaner_WINFO!$I$17="Formale Systeme
",Modulplaner_WINFO!$I$17="Geistiger Eigentum und Datenschutz
",Modulplaner_WINFO!$I$17="Grundbegriffe der Informatik
",Modulplaner_WINFO!$I$17="Kognitive Systeme
",Modulplaner_WINFO!$I$17="Mensch-Maschine-Interaktion
",Modulplaner_WINFO!$I$17="Rechnerorganisation
",Modulplaner_WINFO!$I$17="Rechnerstrukturen
",Modulplaner_WINFO!$I$17="Robotik I - Einführung in die Robotik
",Modulplaner_WINFO!$I$17="Sicherheit
",Modulplaner_WINFO!$I$17="Softwaretechnik I
",Modulplaner_WINFO!$I$17="Softwaretechnik II
",Modulplaner_WINFO!$I$17="Telematik
",Modulplaner_WINFO!$I$17="Theoretische Informatik
",Modulplaner_WINFO!$I$17="Verfassungs- und Verwaltungsrecht
"),6,IF(OR(Modulplaner_WINFO!$I$17="Angewandte Informatik
",Modulplaner_WINFO!$I$17="Betriebswirtschafslehre
",Modulplaner_WINFO!$I$17="Mathematik I
",Modulplaner_WINFO!$I$17="Mathematik II
",Modulplaner_WINFO!$I$17="Teamprojekt Softwareentwicklung
"),8,IF(Modulplaner_WINFO!$I$17="Einführung in die Statistik
",10,9))))))))</f>
        <v>0</v>
      </c>
      <c r="O7" s="1">
        <f>IF(ISBLANK(Modulplaner_WINFO!$I$18),0,3)</f>
        <v>0</v>
      </c>
      <c r="P7" s="1">
        <f>IF(ISBLANK(Modulplaner_WINFO!$I$19),0,15)</f>
        <v>0</v>
      </c>
      <c r="Q7">
        <f t="shared" si="0"/>
        <v>30</v>
      </c>
    </row>
    <row r="8" spans="1:19" ht="28.8" x14ac:dyDescent="0.3">
      <c r="A8" s="15" t="s">
        <v>42</v>
      </c>
      <c r="E8" s="22" t="s">
        <v>34</v>
      </c>
      <c r="F8" s="104">
        <f>IF(ISBLANK(Modulplaner_WINFO!$K$9),0,MIN(Modulplaner_WINFO!$L$9,IF(OR(Modulplaner_WINFO!$K$9="Geometrische Optimierung
",Modulplaner_WINFO!$K$9="Mikroprozessoren I
"),3,IF(OR(Modulplaner_WINFO!$K$9="Basispraktikum Arbeiten mit Datenbanksystemen
",Modulplaner_WINFO!$K$9="Basispraktikum Mobile Roboter
",Modulplaner_WINFO!$K$9="Basispraktikum Protocol Engineering
",Modulplaner_WINFO!$K$9="Basispraktikum TI: Hardwarenaher Systementwurf
",Modulplaner_WINFO!$K$9="Basispraktikum zum ICPC-Programmierwettbewerb
",Modulplaner_WINFO!$K$9="Datenbanksysteme
",Modulplaner_WINFO!$K$9="Einführung in Rechnernetze
",Modulplaner_WINFO!$K$9="Lego Mindstorms - Basispraktikum
",Modulplaner_WINFO!$K$9="MARS-Basispraktikum
",Modulplaner_WINFO!$K$9="Mechano-Informatik in der Robotik
",Modulplaner_WINFO!$K$9="Web-Anwendungen und Serviceorientierte Architekturen I
",Modulplaner_WINFO!$K$9="Wirtschaftsinformatik I
",Modulplaner_WINFO!$K$9="Wirtschaftsinformatik II
"),4,IF(OR(Modulplaner_WINFO!$K$9="Algorithmen für planare Graphen
",Modulplaner_WINFO!$K$9="Algorithmische Methoden für schwere Optimierungsprobleme
",Modulplaner_WINFO!$K$9="Basispraktikum Web-Anwendungen und Serviceorientierte Architekturen (I)
",Modulplaner_WINFO!$K$9="Einführung in das Privatrecht
",Modulplaner_WINFO!$K$9="Flächen im CAD
",Modulplaner_WINFO!$K$9="Geometrische Grundlagen der Geometrieverarbeitung
",Modulplaner_WINFO!$K$9="Kurven im CAD
",Modulplaner_WINFO!$K$9="Mobile Computing und Internet der Dinge
",Modulplaner_WINFO!$K$9="Programmieren
",Modulplaner_WINFO!$K$9="Volkswirtschaftslehre
"),5,IF(OR(Modulplaner_WINFO!$K$9="Algorithmen I
",Modulplaner_WINFO!$K$9="Algorithmen II
",Modulplaner_WINFO!$K$9="Computergrafik
",Modulplaner_WINFO!$K$9="Digitaltechnik und Entwurfsverfahren
",Modulplaner_WINFO!$K$9="Echtzeitsysteme
",Modulplaner_WINFO!$K$9="Formale Systeme
",Modulplaner_WINFO!$K$9="Geistiger Eigentum und Datenschutz
",Modulplaner_WINFO!$K$9="Grundbegriffe der Informatik
",Modulplaner_WINFO!$K$9="Kognitive Systeme
",Modulplaner_WINFO!$K$9="Mensch-Maschine-Interaktion
",Modulplaner_WINFO!$K$9="Rechnerorganisation
",Modulplaner_WINFO!$K$9="Rechnerstrukturen
",Modulplaner_WINFO!$K$9="Robotik I - Einführung in die Robotik
",Modulplaner_WINFO!$K$9="Sicherheit
",Modulplaner_WINFO!$K$9="Softwaretechnik I
",Modulplaner_WINFO!$K$9="Softwaretechnik II
",Modulplaner_WINFO!$K$9="Telematik
",Modulplaner_WINFO!$K$9="Theoretische Informatik
",Modulplaner_WINFO!$K$9="Verfassungs- und Verwaltungsrecht
"),6,IF(OR(Modulplaner_WINFO!$K$9="Angewandte Informatik
",Modulplaner_WINFO!$K$9="Betriebswirtschafslehre
",Modulplaner_WINFO!$K$9="Mathematik I
",Modulplaner_WINFO!$K$9="Mathematik II
",Modulplaner_WINFO!$K$9="Teamprojekt Softwareentwicklung
"),8,IF(Modulplaner_WINFO!$K$9="Einführung in die Statistik
",10,9))))))))</f>
        <v>0</v>
      </c>
      <c r="G8" s="104">
        <f>IF(ISBLANK(Modulplaner_WINFO!$K$10),0,MIN(Modulplaner_WINFO!$L$10,IF(OR(Modulplaner_WINFO!$K$10="Geometrische Optimierung
",Modulplaner_WINFO!$K$10="Mikroprozessoren I
"),3,IF(OR(Modulplaner_WINFO!$K$10="Basispraktikum Arbeiten mit Datenbanksystemen
",Modulplaner_WINFO!$K$10="Basispraktikum Mobile Roboter
",Modulplaner_WINFO!$K$10="Basispraktikum Protocol Engineering
",Modulplaner_WINFO!$K$10="Basispraktikum TI: Hardwarenaher Systementwurf
",Modulplaner_WINFO!$K$10="Basispraktikum zum ICPC-Programmierwettbewerb
",Modulplaner_WINFO!$K$10="Datenbanksysteme
",Modulplaner_WINFO!$K$10="Einführung in Rechnernetze
",Modulplaner_WINFO!$K$10="Lego Mindstorms - Basispraktikum
",Modulplaner_WINFO!$K$10="MARS-Basispraktikum
",Modulplaner_WINFO!$K$10="Mechano-Informatik in der Robotik
",Modulplaner_WINFO!$K$10="Web-Anwendungen und Serviceorientierte Architekturen I
",Modulplaner_WINFO!$K$10="Wirtschaftsinformatik I
",Modulplaner_WINFO!$K$10="Wirtschaftsinformatik II
"),4,IF(OR(Modulplaner_WINFO!$K$10="Algorithmen für planare Graphen
",Modulplaner_WINFO!$K$10="Algorithmische Methoden für schwere Optimierungsprobleme
",Modulplaner_WINFO!$K$10="Basispraktikum Web-Anwendungen und Serviceorientierte Architekturen (I)
",Modulplaner_WINFO!$K$10="Einführung in das Privatrecht
",Modulplaner_WINFO!$K$10="Flächen im CAD
",Modulplaner_WINFO!$K$10="Geometrische Grundlagen der Geometrieverarbeitung
",Modulplaner_WINFO!$K$10="Kurven im CAD
",Modulplaner_WINFO!$K$10="Mobile Computing und Internet der Dinge
",Modulplaner_WINFO!$K$10="Programmieren
",Modulplaner_WINFO!$K$10="Volkswirtschaftslehre
"),5,IF(OR(Modulplaner_WINFO!$K$10="Algorithmen I
",Modulplaner_WINFO!$K$10="Algorithmen II
",Modulplaner_WINFO!$K$10="Computergrafik
",Modulplaner_WINFO!$K$10="Digitaltechnik und Entwurfsverfahren
",Modulplaner_WINFO!$K$10="Echtzeitsysteme
",Modulplaner_WINFO!$K$10="Formale Systeme
",Modulplaner_WINFO!$K$10="Geistiger Eigentum und Datenschutz
",Modulplaner_WINFO!$K$10="Grundbegriffe der Informatik
",Modulplaner_WINFO!$K$10="Kognitive Systeme
",Modulplaner_WINFO!$K$10="Mensch-Maschine-Interaktion
",Modulplaner_WINFO!$K$10="Rechnerorganisation
",Modulplaner_WINFO!$K$10="Rechnerstrukturen
",Modulplaner_WINFO!$K$10="Robotik I - Einführung in die Robotik
",Modulplaner_WINFO!$K$10="Sicherheit
",Modulplaner_WINFO!$K$10="Softwaretechnik I
",Modulplaner_WINFO!$K$10="Softwaretechnik II
",Modulplaner_WINFO!$K$10="Telematik
",Modulplaner_WINFO!$K$10="Theoretische Informatik
",Modulplaner_WINFO!$K$10="Verfassungs- und Verwaltungsrecht
"),6,IF(OR(Modulplaner_WINFO!$K$10="Angewandte Informatik
",Modulplaner_WINFO!$K$10="Betriebswirtschafslehre
",Modulplaner_WINFO!$K$10="Mathematik I
",Modulplaner_WINFO!$K$10="Mathematik II
",Modulplaner_WINFO!$K$10="Teamprojekt Softwareentwicklung
"),8,IF(Modulplaner_WINFO!$K$10="Einführung in die Statistik
",10,9))))))))</f>
        <v>0</v>
      </c>
      <c r="H8" s="104">
        <f>IF(ISBLANK(Modulplaner_WINFO!$K$11),0,MIN(Modulplaner_WINFO!$L$11,IF(OR(Modulplaner_WINFO!$K$11="Geometrische Optimierung
",Modulplaner_WINFO!$K$11="Mikroprozessoren I
"),3,IF(OR(Modulplaner_WINFO!$K$11="Basispraktikum Arbeiten mit Datenbanksystemen
",Modulplaner_WINFO!$K$11="Basispraktikum Mobile Roboter
",Modulplaner_WINFO!$K$11="Basispraktikum Protocol Engineering
",Modulplaner_WINFO!$K$11="Basispraktikum TI: Hardwarenaher Systementwurf
",Modulplaner_WINFO!$K$11="Basispraktikum zum ICPC-Programmierwettbewerb
",Modulplaner_WINFO!$K$11="Datenbanksysteme
",Modulplaner_WINFO!$K$11="Einführung in Rechnernetze
",Modulplaner_WINFO!$K$11="Lego Mindstorms - Basispraktikum
",Modulplaner_WINFO!$K$11="MARS-Basispraktikum
",Modulplaner_WINFO!$K$11="Mechano-Informatik in der Robotik
",Modulplaner_WINFO!$K$11="Web-Anwendungen und Serviceorientierte Architekturen I
",Modulplaner_WINFO!$K$11="Wirtschaftsinformatik I
",Modulplaner_WINFO!$K$11="Wirtschaftsinformatik II
"),4,IF(OR(Modulplaner_WINFO!$K$11="Algorithmen für planare Graphen
",Modulplaner_WINFO!$K$11="Algorithmische Methoden für schwere Optimierungsprobleme
",Modulplaner_WINFO!$K$11="Basispraktikum Web-Anwendungen und Serviceorientierte Architekturen (I)
",Modulplaner_WINFO!$K$11="Einführung in das Privatrecht
",Modulplaner_WINFO!$K$11="Flächen im CAD
",Modulplaner_WINFO!$K$11="Geometrische Grundlagen der Geometrieverarbeitung
",Modulplaner_WINFO!$K$11="Kurven im CAD
",Modulplaner_WINFO!$K$11="Mobile Computing und Internet der Dinge
",Modulplaner_WINFO!$K$11="Programmieren
",Modulplaner_WINFO!$K$11="Volkswirtschaftslehre
"),5,IF(OR(Modulplaner_WINFO!$K$11="Algorithmen I
",Modulplaner_WINFO!$K$11="Algorithmen II
",Modulplaner_WINFO!$K$11="Computergrafik
",Modulplaner_WINFO!$K$11="Digitaltechnik und Entwurfsverfahren
",Modulplaner_WINFO!$K$11="Echtzeitsysteme
",Modulplaner_WINFO!$K$11="Formale Systeme
",Modulplaner_WINFO!$K$11="Geistiger Eigentum und Datenschutz
",Modulplaner_WINFO!$K$11="Grundbegriffe der Informatik
",Modulplaner_WINFO!$K$11="Kognitive Systeme
",Modulplaner_WINFO!$K$11="Mensch-Maschine-Interaktion
",Modulplaner_WINFO!$K$11="Rechnerorganisation
",Modulplaner_WINFO!$K$11="Rechnerstrukturen
",Modulplaner_WINFO!$K$11="Robotik I - Einführung in die Robotik
",Modulplaner_WINFO!$K$11="Sicherheit
",Modulplaner_WINFO!$K$11="Softwaretechnik I
",Modulplaner_WINFO!$K$11="Softwaretechnik II
",Modulplaner_WINFO!$K$11="Telematik
",Modulplaner_WINFO!$K$11="Theoretische Informatik
",Modulplaner_WINFO!$K$11="Verfassungs- und Verwaltungsrecht
"),6,IF(OR(Modulplaner_WINFO!$K$11="Angewandte Informatik
",Modulplaner_WINFO!$K$11="Betriebswirtschafslehre
",Modulplaner_WINFO!$K$11="Mathematik I
",Modulplaner_WINFO!$K$11="Mathematik II
",Modulplaner_WINFO!$K$11="Teamprojekt Softwareentwicklung
"),8,IF(Modulplaner_WINFO!$K$11="Einführung in die Statistik
",10,9))))))))</f>
        <v>0</v>
      </c>
      <c r="I8" s="104">
        <f>IF(ISBLANK(Modulplaner_WINFO!$K$12),0,MIN(Modulplaner_WINFO!$L$12,IF(OR(Modulplaner_WINFO!$K$12="Geometrische Optimierung
",Modulplaner_WINFO!$K$12="Mikroprozessoren I
"),3,IF(OR(Modulplaner_WINFO!$K$12="Basispraktikum Arbeiten mit Datenbanksystemen
",Modulplaner_WINFO!$K$12="Basispraktikum Mobile Roboter
",Modulplaner_WINFO!$K$12="Basispraktikum Protocol Engineering
",Modulplaner_WINFO!$K$12="Basispraktikum TI: Hardwarenaher Systementwurf
",Modulplaner_WINFO!$K$12="Basispraktikum zum ICPC-Programmierwettbewerb
",Modulplaner_WINFO!$K$12="Datenbanksysteme
",Modulplaner_WINFO!$K$12="Einführung in Rechnernetze
",Modulplaner_WINFO!$K$12="Lego Mindstorms - Basispraktikum
",Modulplaner_WINFO!$K$12="MARS-Basispraktikum
",Modulplaner_WINFO!$K$12="Mechano-Informatik in der Robotik
",Modulplaner_WINFO!$K$12="Web-Anwendungen und Serviceorientierte Architekturen I
",Modulplaner_WINFO!$K$12="Wirtschaftsinformatik I
",Modulplaner_WINFO!$K$12="Wirtschaftsinformatik II
"),4,IF(OR(Modulplaner_WINFO!$K$12="Algorithmen für planare Graphen
",Modulplaner_WINFO!$K$12="Algorithmische Methoden für schwere Optimierungsprobleme
",Modulplaner_WINFO!$K$12="Basispraktikum Web-Anwendungen und Serviceorientierte Architekturen (I)
",Modulplaner_WINFO!$K$12="Einführung in das Privatrecht
",Modulplaner_WINFO!$K$12="Flächen im CAD
",Modulplaner_WINFO!$K$12="Geometrische Grundlagen der Geometrieverarbeitung
",Modulplaner_WINFO!$K$12="Kurven im CAD
",Modulplaner_WINFO!$K$12="Mobile Computing und Internet der Dinge
",Modulplaner_WINFO!$K$12="Programmieren
",Modulplaner_WINFO!$K$12="Volkswirtschaftslehre
"),5,IF(OR(Modulplaner_WINFO!$K$12="Algorithmen I
",Modulplaner_WINFO!$K$12="Algorithmen II
",Modulplaner_WINFO!$K$12="Computergrafik
",Modulplaner_WINFO!$K$12="Digitaltechnik und Entwurfsverfahren
",Modulplaner_WINFO!$K$12="Echtzeitsysteme
",Modulplaner_WINFO!$K$12="Formale Systeme
",Modulplaner_WINFO!$K$12="Geistiger Eigentum und Datenschutz
",Modulplaner_WINFO!$K$12="Grundbegriffe der Informatik
",Modulplaner_WINFO!$K$12="Kognitive Systeme
",Modulplaner_WINFO!$K$12="Mensch-Maschine-Interaktion
",Modulplaner_WINFO!$K$12="Rechnerorganisation
",Modulplaner_WINFO!$K$12="Rechnerstrukturen
",Modulplaner_WINFO!$K$12="Robotik I - Einführung in die Robotik
",Modulplaner_WINFO!$K$12="Sicherheit
",Modulplaner_WINFO!$K$12="Softwaretechnik I
",Modulplaner_WINFO!$K$12="Softwaretechnik II
",Modulplaner_WINFO!$K$12="Telematik
",Modulplaner_WINFO!$K$12="Theoretische Informatik
",Modulplaner_WINFO!$K$12="Verfassungs- und Verwaltungsrecht
"),6,IF(OR(Modulplaner_WINFO!$K$12="Angewandte Informatik
",Modulplaner_WINFO!$K$12="Betriebswirtschafslehre
",Modulplaner_WINFO!$K$12="Mathematik I
",Modulplaner_WINFO!$K$12="Mathematik II
",Modulplaner_WINFO!$K$12="Teamprojekt Softwareentwicklung
"),8,IF(Modulplaner_WINFO!$K$12="Einführung in die Statistik
",10,9))))))))</f>
        <v>0</v>
      </c>
      <c r="J8" s="104">
        <f>IF(ISBLANK(Modulplaner_WINFO!$K$13),0,MIN(Modulplaner_WINFO!$L$13,IF(OR(Modulplaner_WINFO!$K$13="Geometrische Optimierung
",Modulplaner_WINFO!$K$13="Mikroprozessoren I
"),3,IF(OR(Modulplaner_WINFO!$K$13="Basispraktikum Arbeiten mit Datenbanksystemen
",Modulplaner_WINFO!$K$13="Basispraktikum Mobile Roboter
",Modulplaner_WINFO!$K$13="Basispraktikum Protocol Engineering
",Modulplaner_WINFO!$K$13="Basispraktikum TI: Hardwarenaher Systementwurf
",Modulplaner_WINFO!$K$13="Basispraktikum zum ICPC-Programmierwettbewerb
",Modulplaner_WINFO!$K$13="Datenbanksysteme
",Modulplaner_WINFO!$K$13="Einführung in Rechnernetze
",Modulplaner_WINFO!$K$13="Lego Mindstorms - Basispraktikum
",Modulplaner_WINFO!$K$13="MARS-Basispraktikum
",Modulplaner_WINFO!$K$13="Mechano-Informatik in der Robotik
",Modulplaner_WINFO!$K$13="Web-Anwendungen und Serviceorientierte Architekturen I
",Modulplaner_WINFO!$K$13="Wirtschaftsinformatik I
",Modulplaner_WINFO!$K$13="Wirtschaftsinformatik II
"),4,IF(OR(Modulplaner_WINFO!$K$13="Algorithmen für planare Graphen
",Modulplaner_WINFO!$K$13="Algorithmische Methoden für schwere Optimierungsprobleme
",Modulplaner_WINFO!$K$13="Basispraktikum Web-Anwendungen und Serviceorientierte Architekturen (I)
",Modulplaner_WINFO!$K$13="Einführung in das Privatrecht
",Modulplaner_WINFO!$K$13="Flächen im CAD
",Modulplaner_WINFO!$K$13="Geometrische Grundlagen der Geometrieverarbeitung
",Modulplaner_WINFO!$K$13="Kurven im CAD
",Modulplaner_WINFO!$K$13="Mobile Computing und Internet der Dinge
",Modulplaner_WINFO!$K$13="Programmieren
",Modulplaner_WINFO!$K$13="Volkswirtschaftslehre
"),5,IF(OR(Modulplaner_WINFO!$K$13="Algorithmen I
",Modulplaner_WINFO!$K$13="Algorithmen II
",Modulplaner_WINFO!$K$13="Computergrafik
",Modulplaner_WINFO!$K$13="Digitaltechnik und Entwurfsverfahren
",Modulplaner_WINFO!$K$13="Echtzeitsysteme
",Modulplaner_WINFO!$K$13="Formale Systeme
",Modulplaner_WINFO!$K$13="Geistiger Eigentum und Datenschutz
",Modulplaner_WINFO!$K$13="Grundbegriffe der Informatik
",Modulplaner_WINFO!$K$13="Kognitive Systeme
",Modulplaner_WINFO!$K$13="Mensch-Maschine-Interaktion
",Modulplaner_WINFO!$K$13="Rechnerorganisation
",Modulplaner_WINFO!$K$13="Rechnerstrukturen
",Modulplaner_WINFO!$K$13="Robotik I - Einführung in die Robotik
",Modulplaner_WINFO!$K$13="Sicherheit
",Modulplaner_WINFO!$K$13="Softwaretechnik I
",Modulplaner_WINFO!$K$13="Softwaretechnik II
",Modulplaner_WINFO!$K$13="Telematik
",Modulplaner_WINFO!$K$13="Theoretische Informatik
",Modulplaner_WINFO!$K$13="Verfassungs- und Verwaltungsrecht
"),6,IF(OR(Modulplaner_WINFO!$K$13="Angewandte Informatik
",Modulplaner_WINFO!$K$13="Betriebswirtschafslehre
",Modulplaner_WINFO!$K$13="Mathematik I
",Modulplaner_WINFO!$K$13="Mathematik II
",Modulplaner_WINFO!$K$13="Teamprojekt Softwareentwicklung
"),8,IF(Modulplaner_WINFO!$K$13="Einführung in die Statistik
",10,9))))))))</f>
        <v>0</v>
      </c>
      <c r="K8" s="104">
        <f>IF(ISBLANK(Modulplaner_WINFO!$K$14),0,MIN(Modulplaner_WINFO!$L$14,IF(OR(Modulplaner_WINFO!$K$14="Geometrische Optimierung
",Modulplaner_WINFO!$K$14="Mikroprozessoren I
"),3,IF(OR(Modulplaner_WINFO!$K$14="Basispraktikum Arbeiten mit Datenbanksystemen
",Modulplaner_WINFO!$K$14="Basispraktikum Mobile Roboter
",Modulplaner_WINFO!$K$14="Basispraktikum Protocol Engineering
",Modulplaner_WINFO!$K$14="Basispraktikum TI: Hardwarenaher Systementwurf
",Modulplaner_WINFO!$K$14="Basispraktikum zum ICPC-Programmierwettbewerb
",Modulplaner_WINFO!$K$14="Datenbanksysteme
",Modulplaner_WINFO!$K$14="Einführung in Rechnernetze
",Modulplaner_WINFO!$K$14="Lego Mindstorms - Basispraktikum
",Modulplaner_WINFO!$K$14="MARS-Basispraktikum
",Modulplaner_WINFO!$K$14="Mechano-Informatik in der Robotik
",Modulplaner_WINFO!$K$14="Web-Anwendungen und Serviceorientierte Architekturen I
",Modulplaner_WINFO!$K$14="Wirtschaftsinformatik I
",Modulplaner_WINFO!$K$14="Wirtschaftsinformatik II
"),4,IF(OR(Modulplaner_WINFO!$K$14="Algorithmen für planare Graphen
",Modulplaner_WINFO!$K$14="Algorithmische Methoden für schwere Optimierungsprobleme
",Modulplaner_WINFO!$K$14="Basispraktikum Web-Anwendungen und Serviceorientierte Architekturen (I)
",Modulplaner_WINFO!$K$14="Einführung in das Privatrecht
",Modulplaner_WINFO!$K$14="Flächen im CAD
",Modulplaner_WINFO!$K$14="Geometrische Grundlagen der Geometrieverarbeitung
",Modulplaner_WINFO!$K$14="Kurven im CAD
",Modulplaner_WINFO!$K$14="Mobile Computing und Internet der Dinge
",Modulplaner_WINFO!$K$14="Programmieren
",Modulplaner_WINFO!$K$14="Volkswirtschaftslehre
"),5,IF(OR(Modulplaner_WINFO!$K$14="Algorithmen I
",Modulplaner_WINFO!$K$14="Algorithmen II
",Modulplaner_WINFO!$K$14="Computergrafik
",Modulplaner_WINFO!$K$14="Digitaltechnik und Entwurfsverfahren
",Modulplaner_WINFO!$K$14="Echtzeitsysteme
",Modulplaner_WINFO!$K$14="Formale Systeme
",Modulplaner_WINFO!$K$14="Geistiger Eigentum und Datenschutz
",Modulplaner_WINFO!$K$14="Grundbegriffe der Informatik
",Modulplaner_WINFO!$K$14="Kognitive Systeme
",Modulplaner_WINFO!$K$14="Mensch-Maschine-Interaktion
",Modulplaner_WINFO!$K$14="Rechnerorganisation
",Modulplaner_WINFO!$K$14="Rechnerstrukturen
",Modulplaner_WINFO!$K$14="Robotik I - Einführung in die Robotik
",Modulplaner_WINFO!$K$14="Sicherheit
",Modulplaner_WINFO!$K$14="Softwaretechnik I
",Modulplaner_WINFO!$K$14="Softwaretechnik II
",Modulplaner_WINFO!$K$14="Telematik
",Modulplaner_WINFO!$K$14="Theoretische Informatik
",Modulplaner_WINFO!$K$14="Verfassungs- und Verwaltungsrecht
"),6,IF(OR(Modulplaner_WINFO!$K$14="Angewandte Informatik
",Modulplaner_WINFO!$K$14="Betriebswirtschafslehre
",Modulplaner_WINFO!$K$14="Mathematik I
",Modulplaner_WINFO!$K$14="Mathematik II
",Modulplaner_WINFO!$K$14="Teamprojekt Softwareentwicklung
"),8,IF(Modulplaner_WINFO!$K$14="Einführung in die Statistik
",10,9))))))))</f>
        <v>0</v>
      </c>
      <c r="L8" s="104">
        <f>IF(ISBLANK(Modulplaner_WINFO!$K$15),0,MIN(Modulplaner_WINFO!$L$15,IF(OR(Modulplaner_WINFO!$K$15="Geometrische Optimierung
",Modulplaner_WINFO!$K$15="Mikroprozessoren I
"),3,IF(OR(Modulplaner_WINFO!$K$15="Basispraktikum Arbeiten mit Datenbanksystemen
",Modulplaner_WINFO!$K$15="Basispraktikum Mobile Roboter
",Modulplaner_WINFO!$K$15="Basispraktikum Protocol Engineering
",Modulplaner_WINFO!$K$15="Basispraktikum TI: Hardwarenaher Systementwurf
",Modulplaner_WINFO!$K$15="Basispraktikum zum ICPC-Programmierwettbewerb
",Modulplaner_WINFO!$K$15="Datenbanksysteme
",Modulplaner_WINFO!$K$15="Einführung in Rechnernetze
",Modulplaner_WINFO!$K$15="Lego Mindstorms - Basispraktikum
",Modulplaner_WINFO!$K$15="MARS-Basispraktikum
",Modulplaner_WINFO!$K$15="Mechano-Informatik in der Robotik
",Modulplaner_WINFO!$K$15="Web-Anwendungen und Serviceorientierte Architekturen I
",Modulplaner_WINFO!$K$15="Wirtschaftsinformatik I
",Modulplaner_WINFO!$K$15="Wirtschaftsinformatik II
"),4,IF(OR(Modulplaner_WINFO!$K$15="Algorithmen für planare Graphen
",Modulplaner_WINFO!$K$15="Algorithmische Methoden für schwere Optimierungsprobleme
",Modulplaner_WINFO!$K$15="Basispraktikum Web-Anwendungen und Serviceorientierte Architekturen (I)
",Modulplaner_WINFO!$K$15="Einführung in das Privatrecht
",Modulplaner_WINFO!$K$15="Flächen im CAD
",Modulplaner_WINFO!$K$15="Geometrische Grundlagen der Geometrieverarbeitung
",Modulplaner_WINFO!$K$15="Kurven im CAD
",Modulplaner_WINFO!$K$15="Mobile Computing und Internet der Dinge
",Modulplaner_WINFO!$K$15="Programmieren
",Modulplaner_WINFO!$K$15="Volkswirtschaftslehre
"),5,IF(OR(Modulplaner_WINFO!$K$15="Algorithmen I
",Modulplaner_WINFO!$K$15="Algorithmen II
",Modulplaner_WINFO!$K$15="Computergrafik
",Modulplaner_WINFO!$K$15="Digitaltechnik und Entwurfsverfahren
",Modulplaner_WINFO!$K$15="Echtzeitsysteme
",Modulplaner_WINFO!$K$15="Formale Systeme
",Modulplaner_WINFO!$K$15="Geistiger Eigentum und Datenschutz
",Modulplaner_WINFO!$K$15="Grundbegriffe der Informatik
",Modulplaner_WINFO!$K$15="Kognitive Systeme
",Modulplaner_WINFO!$K$15="Mensch-Maschine-Interaktion
",Modulplaner_WINFO!$K$15="Rechnerorganisation
",Modulplaner_WINFO!$K$15="Rechnerstrukturen
",Modulplaner_WINFO!$K$15="Robotik I - Einführung in die Robotik
",Modulplaner_WINFO!$K$15="Sicherheit
",Modulplaner_WINFO!$K$15="Softwaretechnik I
",Modulplaner_WINFO!$K$15="Softwaretechnik II
",Modulplaner_WINFO!$K$15="Telematik
",Modulplaner_WINFO!$K$15="Theoretische Informatik
",Modulplaner_WINFO!$K$15="Verfassungs- und Verwaltungsrecht
"),6,IF(OR(Modulplaner_WINFO!$K$15="Angewandte Informatik
",Modulplaner_WINFO!$K$15="Betriebswirtschafslehre
",Modulplaner_WINFO!$K$15="Mathematik I
",Modulplaner_WINFO!$K$15="Mathematik II
",Modulplaner_WINFO!$K$15="Teamprojekt Softwareentwicklung
"),8,IF(Modulplaner_WINFO!$K$15="Einführung in die Statistik
",10,9))))))))</f>
        <v>0</v>
      </c>
      <c r="M8" s="104">
        <f>IF(ISBLANK(Modulplaner_WINFO!$K$16),0,MIN(Modulplaner_WINFO!$L$16,IF(OR(Modulplaner_WINFO!$K$16="Geometrische Optimierung
",Modulplaner_WINFO!$K$16="Mikroprozessoren I
"),3,IF(OR(Modulplaner_WINFO!$K$16="Basispraktikum Arbeiten mit Datenbanksystemen
",Modulplaner_WINFO!$K$16="Basispraktikum Mobile Roboter
",Modulplaner_WINFO!$K$16="Basispraktikum Protocol Engineering
",Modulplaner_WINFO!$K$16="Basispraktikum TI: Hardwarenaher Systementwurf
",Modulplaner_WINFO!$K$16="Basispraktikum zum ICPC-Programmierwettbewerb
",Modulplaner_WINFO!$K$16="Datenbanksysteme
",Modulplaner_WINFO!$K$16="Einführung in Rechnernetze
",Modulplaner_WINFO!$K$16="Lego Mindstorms - Basispraktikum
",Modulplaner_WINFO!$K$16="MARS-Basispraktikum
",Modulplaner_WINFO!$K$16="Mechano-Informatik in der Robotik
",Modulplaner_WINFO!$K$16="Web-Anwendungen und Serviceorientierte Architekturen I
",Modulplaner_WINFO!$K$16="Wirtschaftsinformatik I
",Modulplaner_WINFO!$K$16="Wirtschaftsinformatik II
"),4,IF(OR(Modulplaner_WINFO!$K$16="Algorithmen für planare Graphen
",Modulplaner_WINFO!$K$16="Algorithmische Methoden für schwere Optimierungsprobleme
",Modulplaner_WINFO!$K$16="Basispraktikum Web-Anwendungen und Serviceorientierte Architekturen (I)
",Modulplaner_WINFO!$K$16="Einführung in das Privatrecht
",Modulplaner_WINFO!$K$16="Flächen im CAD
",Modulplaner_WINFO!$K$16="Geometrische Grundlagen der Geometrieverarbeitung
",Modulplaner_WINFO!$K$16="Kurven im CAD
",Modulplaner_WINFO!$K$16="Mobile Computing und Internet der Dinge
",Modulplaner_WINFO!$K$16="Programmieren
",Modulplaner_WINFO!$K$16="Volkswirtschaftslehre
"),5,IF(OR(Modulplaner_WINFO!$K$16="Algorithmen I
",Modulplaner_WINFO!$K$16="Algorithmen II
",Modulplaner_WINFO!$K$16="Computergrafik
",Modulplaner_WINFO!$K$16="Digitaltechnik und Entwurfsverfahren
",Modulplaner_WINFO!$K$16="Echtzeitsysteme
",Modulplaner_WINFO!$K$16="Formale Systeme
",Modulplaner_WINFO!$K$16="Geistiger Eigentum und Datenschutz
",Modulplaner_WINFO!$K$16="Grundbegriffe der Informatik
",Modulplaner_WINFO!$K$16="Kognitive Systeme
",Modulplaner_WINFO!$K$16="Mensch-Maschine-Interaktion
",Modulplaner_WINFO!$K$16="Rechnerorganisation
",Modulplaner_WINFO!$K$16="Rechnerstrukturen
",Modulplaner_WINFO!$K$16="Robotik I - Einführung in die Robotik
",Modulplaner_WINFO!$K$16="Sicherheit
",Modulplaner_WINFO!$K$16="Softwaretechnik I
",Modulplaner_WINFO!$K$16="Softwaretechnik II
",Modulplaner_WINFO!$K$16="Telematik
",Modulplaner_WINFO!$K$16="Theoretische Informatik
",Modulplaner_WINFO!$K$16="Verfassungs- und Verwaltungsrecht
"),6,IF(OR(Modulplaner_WINFO!$K$16="Angewandte Informatik
",Modulplaner_WINFO!$K$16="Betriebswirtschafslehre
",Modulplaner_WINFO!$K$16="Mathematik I
",Modulplaner_WINFO!$K$16="Mathematik II
",Modulplaner_WINFO!$K$16="Teamprojekt Softwareentwicklung
"),8,IF(Modulplaner_WINFO!$K$16="Einführung in die Statistik
",10,9))))))))</f>
        <v>0</v>
      </c>
      <c r="N8" s="104">
        <f>IF(ISBLANK(Modulplaner_WINFO!$K$17),0,MIN(Modulplaner_WINFO!$L$17,IF(OR(Modulplaner_WINFO!$K$17="Geometrische Optimierung
",Modulplaner_WINFO!$K$17="Mikroprozessoren I
"),3,IF(OR(Modulplaner_WINFO!$K$17="Basispraktikum Arbeiten mit Datenbanksystemen
",Modulplaner_WINFO!$K$17="Basispraktikum Mobile Roboter
",Modulplaner_WINFO!$K$17="Basispraktikum Protocol Engineering
",Modulplaner_WINFO!$K$17="Basispraktikum TI: Hardwarenaher Systementwurf
",Modulplaner_WINFO!$K$17="Basispraktikum zum ICPC-Programmierwettbewerb
",Modulplaner_WINFO!$K$17="Datenbanksysteme
",Modulplaner_WINFO!$K$17="Einführung in Rechnernetze
",Modulplaner_WINFO!$K$17="Lego Mindstorms - Basispraktikum
",Modulplaner_WINFO!$K$17="MARS-Basispraktikum
",Modulplaner_WINFO!$K$17="Mechano-Informatik in der Robotik
",Modulplaner_WINFO!$K$17="Web-Anwendungen und Serviceorientierte Architekturen I
",Modulplaner_WINFO!$K$17="Wirtschaftsinformatik I
",Modulplaner_WINFO!$K$17="Wirtschaftsinformatik II
"),4,IF(OR(Modulplaner_WINFO!$K$17="Algorithmen für planare Graphen
",Modulplaner_WINFO!$K$17="Algorithmische Methoden für schwere Optimierungsprobleme
",Modulplaner_WINFO!$K$17="Basispraktikum Web-Anwendungen und Serviceorientierte Architekturen (I)
",Modulplaner_WINFO!$K$17="Einführung in das Privatrecht
",Modulplaner_WINFO!$K$17="Flächen im CAD
",Modulplaner_WINFO!$K$17="Geometrische Grundlagen der Geometrieverarbeitung
",Modulplaner_WINFO!$K$17="Kurven im CAD
",Modulplaner_WINFO!$K$17="Mobile Computing und Internet der Dinge
",Modulplaner_WINFO!$K$17="Programmieren
",Modulplaner_WINFO!$K$17="Volkswirtschaftslehre
"),5,IF(OR(Modulplaner_WINFO!$K$17="Algorithmen I
",Modulplaner_WINFO!$K$17="Algorithmen II
",Modulplaner_WINFO!$K$17="Computergrafik
",Modulplaner_WINFO!$K$17="Digitaltechnik und Entwurfsverfahren
",Modulplaner_WINFO!$K$17="Echtzeitsysteme
",Modulplaner_WINFO!$K$17="Formale Systeme
",Modulplaner_WINFO!$K$17="Geistiger Eigentum und Datenschutz
",Modulplaner_WINFO!$K$17="Grundbegriffe der Informatik
",Modulplaner_WINFO!$K$17="Kognitive Systeme
",Modulplaner_WINFO!$K$17="Mensch-Maschine-Interaktion
",Modulplaner_WINFO!$K$17="Rechnerorganisation
",Modulplaner_WINFO!$K$17="Rechnerstrukturen
",Modulplaner_WINFO!$K$17="Robotik I - Einführung in die Robotik
",Modulplaner_WINFO!$K$17="Sicherheit
",Modulplaner_WINFO!$K$17="Softwaretechnik I
",Modulplaner_WINFO!$K$17="Softwaretechnik II
",Modulplaner_WINFO!$K$17="Telematik
",Modulplaner_WINFO!$K$17="Theoretische Informatik
",Modulplaner_WINFO!$K$17="Verfassungs- und Verwaltungsrecht
"),6,IF(OR(Modulplaner_WINFO!$K$17="Angewandte Informatik
",Modulplaner_WINFO!$K$17="Betriebswirtschafslehre
",Modulplaner_WINFO!$K$17="Mathematik I
",Modulplaner_WINFO!$K$17="Mathematik II
",Modulplaner_WINFO!$K$17="Teamprojekt Softwareentwicklung
"),8,IF(Modulplaner_WINFO!$K$17="Einführung in die Statistik
",10,9))))))))</f>
        <v>0</v>
      </c>
      <c r="O8" s="1">
        <f>IF(ISBLANK(Modulplaner_WINFO!$K$18),0,3)</f>
        <v>0</v>
      </c>
      <c r="P8" s="1">
        <f>IF(ISBLANK(Modulplaner_WINFO!$K$19),0,15)</f>
        <v>0</v>
      </c>
      <c r="Q8">
        <f t="shared" si="0"/>
        <v>30</v>
      </c>
    </row>
    <row r="9" spans="1:19" ht="43.2" x14ac:dyDescent="0.3">
      <c r="A9" s="14" t="s">
        <v>173</v>
      </c>
      <c r="B9">
        <v>4</v>
      </c>
      <c r="E9" s="22" t="s">
        <v>35</v>
      </c>
      <c r="F9" s="104">
        <f>IF(ISBLANK(Modulplaner_WINFO!$M$9),0,MIN(Modulplaner_WINFO!$N$9,IF(OR(Modulplaner_WINFO!$M$9="Geometrische Optimierung
",Modulplaner_WINFO!$M$9="Mikroprozessoren I
"),3,IF(OR(Modulplaner_WINFO!$M$9="Basispraktikum Arbeiten mit Datenbanksystemen
",Modulplaner_WINFO!$M$9="Basispraktikum Mobile Roboter
",Modulplaner_WINFO!$M$9="Basispraktikum Protocol Engineering
",Modulplaner_WINFO!$M$9="Basispraktikum TI: Hardwarenaher Systementwurf
",Modulplaner_WINFO!$M$9="Basispraktikum zum ICPC-Programmierwettbewerb
",Modulplaner_WINFO!$M$9="Datenbanksysteme
",Modulplaner_WINFO!$M$9="Einführung in Rechnernetze
",Modulplaner_WINFO!$M$9="Lego Mindstorms - Basispraktikum
",Modulplaner_WINFO!$M$9="MARS-Basispraktikum
",Modulplaner_WINFO!$M$9="Mechano-Informatik in der Robotik
",Modulplaner_WINFO!$M$9="Web-Anwendungen und Serviceorientierte Architekturen I
",Modulplaner_WINFO!$M$9="Wirtschaftsinformatik I
",Modulplaner_WINFO!$M$9="Wirtschaftsinformatik II
"),4,IF(OR(Modulplaner_WINFO!$M$9="Algorithmen für planare Graphen
",Modulplaner_WINFO!$M$9="Algorithmische Methoden für schwere Optimierungsprobleme
",Modulplaner_WINFO!$M$9="Basispraktikum Web-Anwendungen und Serviceorientierte Architekturen (I)
",Modulplaner_WINFO!$M$9="Einführung in das Privatrecht
",Modulplaner_WINFO!$M$9="Flächen im CAD
",Modulplaner_WINFO!$M$9="Geometrische Grundlagen der Geometrieverarbeitung
",Modulplaner_WINFO!$M$9="Kurven im CAD
",Modulplaner_WINFO!$M$9="Mobile Computing und Internet der Dinge
",Modulplaner_WINFO!$M$9="Programmieren
",Modulplaner_WINFO!$M$9="Volkswirtschaftslehre
"),5,IF(OR(Modulplaner_WINFO!$M$9="Algorithmen I
",Modulplaner_WINFO!$M$9="Algorithmen II
",Modulplaner_WINFO!$M$9="Computergrafik
",Modulplaner_WINFO!$M$9="Digitaltechnik und Entwurfsverfahren
",Modulplaner_WINFO!$M$9="Echtzeitsysteme
",Modulplaner_WINFO!$M$9="Formale Systeme
",Modulplaner_WINFO!$M$9="Geistiger Eigentum und Datenschutz
",Modulplaner_WINFO!$M$9="Grundbegriffe der Informatik
",Modulplaner_WINFO!$M$9="Kognitive Systeme
",Modulplaner_WINFO!$M$9="Mensch-Maschine-Interaktion
",Modulplaner_WINFO!$M$9="Rechnerorganisation
",Modulplaner_WINFO!$M$9="Rechnerstrukturen
",Modulplaner_WINFO!$M$9="Robotik I - Einführung in die Robotik
",Modulplaner_WINFO!$M$9="Sicherheit
",Modulplaner_WINFO!$M$9="Softwaretechnik I
",Modulplaner_WINFO!$M$9="Softwaretechnik II
",Modulplaner_WINFO!$M$9="Telematik
",Modulplaner_WINFO!$M$9="Theoretische Informatik
",Modulplaner_WINFO!$M$9="Verfassungs- und Verwaltungsrecht
"),6,IF(OR(Modulplaner_WINFO!$M$9="Angewandte Informatik
",Modulplaner_WINFO!$M$9="Betriebswirtschafslehre
",Modulplaner_WINFO!$M$9="Mathematik I
",Modulplaner_WINFO!$M$9="Mathematik II
",Modulplaner_WINFO!$M$9="Teamprojekt Softwareentwicklung
"),8,IF(Modulplaner_WINFO!$M$9="Einführung in die Statistik
",10,9))))))))</f>
        <v>0</v>
      </c>
      <c r="G9" s="104">
        <f>IF(ISBLANK(Modulplaner_WINFO!$M$10),0,MIN(Modulplaner_WINFO!$N$10,IF(OR(Modulplaner_WINFO!$M$10="Geometrische Optimierung
",Modulplaner_WINFO!$M$10="Mikroprozessoren I
"),3,IF(OR(Modulplaner_WINFO!$M$10="Basispraktikum Arbeiten mit Datenbanksystemen
",Modulplaner_WINFO!$M$10="Basispraktikum Mobile Roboter
",Modulplaner_WINFO!$M$10="Basispraktikum Protocol Engineering
",Modulplaner_WINFO!$M$10="Basispraktikum TI: Hardwarenaher Systementwurf
",Modulplaner_WINFO!$M$10="Basispraktikum zum ICPC-Programmierwettbewerb
",Modulplaner_WINFO!$M$10="Datenbanksysteme
",Modulplaner_WINFO!$M$10="Einführung in Rechnernetze
",Modulplaner_WINFO!$M$10="Lego Mindstorms - Basispraktikum
",Modulplaner_WINFO!$M$10="MARS-Basispraktikum
",Modulplaner_WINFO!$M$10="Mechano-Informatik in der Robotik
",Modulplaner_WINFO!$M$10="Web-Anwendungen und Serviceorientierte Architekturen I
",Modulplaner_WINFO!$M$10="Wirtschaftsinformatik I
",Modulplaner_WINFO!$M$10="Wirtschaftsinformatik II
"),4,IF(OR(Modulplaner_WINFO!$M$10="Algorithmen für planare Graphen
",Modulplaner_WINFO!$M$10="Algorithmische Methoden für schwere Optimierungsprobleme
",Modulplaner_WINFO!$M$10="Basispraktikum Web-Anwendungen und Serviceorientierte Architekturen (I)
",Modulplaner_WINFO!$M$10="Einführung in das Privatrecht
",Modulplaner_WINFO!$M$10="Flächen im CAD
",Modulplaner_WINFO!$M$10="Geometrische Grundlagen der Geometrieverarbeitung
",Modulplaner_WINFO!$M$10="Kurven im CAD
",Modulplaner_WINFO!$M$10="Mobile Computing und Internet der Dinge
",Modulplaner_WINFO!$M$10="Programmieren
",Modulplaner_WINFO!$M$10="Volkswirtschaftslehre
"),5,IF(OR(Modulplaner_WINFO!$M$10="Algorithmen I
",Modulplaner_WINFO!$M$10="Algorithmen II
",Modulplaner_WINFO!$M$10="Computergrafik
",Modulplaner_WINFO!$M$10="Digitaltechnik und Entwurfsverfahren
",Modulplaner_WINFO!$M$10="Echtzeitsysteme
",Modulplaner_WINFO!$M$10="Formale Systeme
",Modulplaner_WINFO!$M$10="Geistiger Eigentum und Datenschutz
",Modulplaner_WINFO!$M$10="Grundbegriffe der Informatik
",Modulplaner_WINFO!$M$10="Kognitive Systeme
",Modulplaner_WINFO!$M$10="Mensch-Maschine-Interaktion
",Modulplaner_WINFO!$M$10="Rechnerorganisation
",Modulplaner_WINFO!$M$10="Rechnerstrukturen
",Modulplaner_WINFO!$M$10="Robotik I - Einführung in die Robotik
",Modulplaner_WINFO!$M$10="Sicherheit
",Modulplaner_WINFO!$M$10="Softwaretechnik I
",Modulplaner_WINFO!$M$10="Softwaretechnik II
",Modulplaner_WINFO!$M$10="Telematik
",Modulplaner_WINFO!$M$10="Theoretische Informatik
",Modulplaner_WINFO!$M$10="Verfassungs- und Verwaltungsrecht
"),6,IF(OR(Modulplaner_WINFO!$M$10="Angewandte Informatik
",Modulplaner_WINFO!$M$10="Betriebswirtschafslehre
",Modulplaner_WINFO!$M$10="Mathematik I
",Modulplaner_WINFO!$M$10="Mathematik II
",Modulplaner_WINFO!$M$10="Teamprojekt Softwareentwicklung
"),8,IF(Modulplaner_WINFO!$M$10="Einführung in die Statistik
",10,9))))))))</f>
        <v>0</v>
      </c>
      <c r="H9" s="104">
        <f>IF(ISBLANK(Modulplaner_WINFO!$M$11),0,MIN(Modulplaner_WINFO!$N$11,IF(OR(Modulplaner_WINFO!$M$11="Geometrische Optimierung
",Modulplaner_WINFO!$M$11="Mikroprozessoren I
"),3,IF(OR(Modulplaner_WINFO!$M$11="Basispraktikum Arbeiten mit Datenbanksystemen
",Modulplaner_WINFO!$M$11="Basispraktikum Mobile Roboter
",Modulplaner_WINFO!$M$11="Basispraktikum Protocol Engineering
",Modulplaner_WINFO!$M$11="Basispraktikum TI: Hardwarenaher Systementwurf
",Modulplaner_WINFO!$M$11="Basispraktikum zum ICPC-Programmierwettbewerb
",Modulplaner_WINFO!$M$11="Datenbanksysteme
",Modulplaner_WINFO!$M$11="Einführung in Rechnernetze
",Modulplaner_WINFO!$M$11="Lego Mindstorms - Basispraktikum
",Modulplaner_WINFO!$M$11="MARS-Basispraktikum
",Modulplaner_WINFO!$M$11="Mechano-Informatik in der Robotik
",Modulplaner_WINFO!$M$11="Web-Anwendungen und Serviceorientierte Architekturen I
",Modulplaner_WINFO!$M$11="Wirtschaftsinformatik I
",Modulplaner_WINFO!$M$11="Wirtschaftsinformatik II
"),4,IF(OR(Modulplaner_WINFO!$M$11="Algorithmen für planare Graphen
",Modulplaner_WINFO!$M$11="Algorithmische Methoden für schwere Optimierungsprobleme
",Modulplaner_WINFO!$M$11="Basispraktikum Web-Anwendungen und Serviceorientierte Architekturen (I)
",Modulplaner_WINFO!$M$11="Einführung in das Privatrecht
",Modulplaner_WINFO!$M$11="Flächen im CAD
",Modulplaner_WINFO!$M$11="Geometrische Grundlagen der Geometrieverarbeitung
",Modulplaner_WINFO!$M$11="Kurven im CAD
",Modulplaner_WINFO!$M$11="Mobile Computing und Internet der Dinge
",Modulplaner_WINFO!$M$11="Programmieren
",Modulplaner_WINFO!$M$11="Volkswirtschaftslehre
"),5,IF(OR(Modulplaner_WINFO!$M$11="Algorithmen I
",Modulplaner_WINFO!$M$11="Algorithmen II
",Modulplaner_WINFO!$M$11="Computergrafik
",Modulplaner_WINFO!$M$11="Digitaltechnik und Entwurfsverfahren
",Modulplaner_WINFO!$M$11="Echtzeitsysteme
",Modulplaner_WINFO!$M$11="Formale Systeme
",Modulplaner_WINFO!$M$11="Geistiger Eigentum und Datenschutz
",Modulplaner_WINFO!$M$11="Grundbegriffe der Informatik
",Modulplaner_WINFO!$M$11="Kognitive Systeme
",Modulplaner_WINFO!$M$11="Mensch-Maschine-Interaktion
",Modulplaner_WINFO!$M$11="Rechnerorganisation
",Modulplaner_WINFO!$M$11="Rechnerstrukturen
",Modulplaner_WINFO!$M$11="Robotik I - Einführung in die Robotik
",Modulplaner_WINFO!$M$11="Sicherheit
",Modulplaner_WINFO!$M$11="Softwaretechnik I
",Modulplaner_WINFO!$M$11="Softwaretechnik II
",Modulplaner_WINFO!$M$11="Telematik
",Modulplaner_WINFO!$M$11="Theoretische Informatik
",Modulplaner_WINFO!$M$11="Verfassungs- und Verwaltungsrecht
"),6,IF(OR(Modulplaner_WINFO!$M$11="Angewandte Informatik
",Modulplaner_WINFO!$M$11="Betriebswirtschafslehre
",Modulplaner_WINFO!$M$11="Mathematik I
",Modulplaner_WINFO!$M$11="Mathematik II
",Modulplaner_WINFO!$M$11="Teamprojekt Softwareentwicklung
"),8,IF(Modulplaner_WINFO!$M$11="Einführung in die Statistik
",10,9))))))))</f>
        <v>0</v>
      </c>
      <c r="I9" s="104">
        <f>IF(ISBLANK(Modulplaner_WINFO!$M$12),0,MIN(Modulplaner_WINFO!$N$12,IF(OR(Modulplaner_WINFO!$M$12="Geometrische Optimierung
",Modulplaner_WINFO!$M$12="Mikroprozessoren I
"),3,IF(OR(Modulplaner_WINFO!$M$12="Basispraktikum Arbeiten mit Datenbanksystemen
",Modulplaner_WINFO!$M$12="Basispraktikum Mobile Roboter
",Modulplaner_WINFO!$M$12="Basispraktikum Protocol Engineering
",Modulplaner_WINFO!$M$12="Basispraktikum TI: Hardwarenaher Systementwurf
",Modulplaner_WINFO!$M$12="Basispraktikum zum ICPC-Programmierwettbewerb
",Modulplaner_WINFO!$M$12="Datenbanksysteme
",Modulplaner_WINFO!$M$12="Einführung in Rechnernetze
",Modulplaner_WINFO!$M$12="Lego Mindstorms - Basispraktikum
",Modulplaner_WINFO!$M$12="MARS-Basispraktikum
",Modulplaner_WINFO!$M$12="Mechano-Informatik in der Robotik
",Modulplaner_WINFO!$M$12="Web-Anwendungen und Serviceorientierte Architekturen I
",Modulplaner_WINFO!$M$12="Wirtschaftsinformatik I
",Modulplaner_WINFO!$M$12="Wirtschaftsinformatik II
"),4,IF(OR(Modulplaner_WINFO!$M$12="Algorithmen für planare Graphen
",Modulplaner_WINFO!$M$12="Algorithmische Methoden für schwere Optimierungsprobleme
",Modulplaner_WINFO!$M$12="Basispraktikum Web-Anwendungen und Serviceorientierte Architekturen (I)
",Modulplaner_WINFO!$M$12="Einführung in das Privatrecht
",Modulplaner_WINFO!$M$12="Flächen im CAD
",Modulplaner_WINFO!$M$12="Geometrische Grundlagen der Geometrieverarbeitung
",Modulplaner_WINFO!$M$12="Kurven im CAD
",Modulplaner_WINFO!$M$12="Mobile Computing und Internet der Dinge
",Modulplaner_WINFO!$M$12="Programmieren
",Modulplaner_WINFO!$M$12="Volkswirtschaftslehre
"),5,IF(OR(Modulplaner_WINFO!$M$12="Algorithmen I
",Modulplaner_WINFO!$M$12="Algorithmen II
",Modulplaner_WINFO!$M$12="Computergrafik
",Modulplaner_WINFO!$M$12="Digitaltechnik und Entwurfsverfahren
",Modulplaner_WINFO!$M$12="Echtzeitsysteme
",Modulplaner_WINFO!$M$12="Formale Systeme
",Modulplaner_WINFO!$M$12="Geistiger Eigentum und Datenschutz
",Modulplaner_WINFO!$M$12="Grundbegriffe der Informatik
",Modulplaner_WINFO!$M$12="Kognitive Systeme
",Modulplaner_WINFO!$M$12="Mensch-Maschine-Interaktion
",Modulplaner_WINFO!$M$12="Rechnerorganisation
",Modulplaner_WINFO!$M$12="Rechnerstrukturen
",Modulplaner_WINFO!$M$12="Robotik I - Einführung in die Robotik
",Modulplaner_WINFO!$M$12="Sicherheit
",Modulplaner_WINFO!$M$12="Softwaretechnik I
",Modulplaner_WINFO!$M$12="Softwaretechnik II
",Modulplaner_WINFO!$M$12="Telematik
",Modulplaner_WINFO!$M$12="Theoretische Informatik
",Modulplaner_WINFO!$M$12="Verfassungs- und Verwaltungsrecht
"),6,IF(OR(Modulplaner_WINFO!$M$12="Angewandte Informatik
",Modulplaner_WINFO!$M$12="Betriebswirtschafslehre
",Modulplaner_WINFO!$M$12="Mathematik I
",Modulplaner_WINFO!$M$12="Mathematik II
",Modulplaner_WINFO!$M$12="Teamprojekt Softwareentwicklung
"),8,IF(Modulplaner_WINFO!$M$12="Einführung in die Statistik
",10,9))))))))</f>
        <v>0</v>
      </c>
      <c r="J9" s="104">
        <f>IF(ISBLANK(Modulplaner_WINFO!$M$13),0,MIN(Modulplaner_WINFO!$N$13,IF(OR(Modulplaner_WINFO!$M$13="Geometrische Optimierung
",Modulplaner_WINFO!$M$13="Mikroprozessoren I
"),3,IF(OR(Modulplaner_WINFO!$M$13="Basispraktikum Arbeiten mit Datenbanksystemen
",Modulplaner_WINFO!$M$13="Basispraktikum Mobile Roboter
",Modulplaner_WINFO!$M$13="Basispraktikum Protocol Engineering
",Modulplaner_WINFO!$M$13="Basispraktikum TI: Hardwarenaher Systementwurf
",Modulplaner_WINFO!$M$13="Basispraktikum zum ICPC-Programmierwettbewerb
",Modulplaner_WINFO!$M$13="Datenbanksysteme
",Modulplaner_WINFO!$M$13="Einführung in Rechnernetze
",Modulplaner_WINFO!$M$13="Lego Mindstorms - Basispraktikum
",Modulplaner_WINFO!$M$13="MARS-Basispraktikum
",Modulplaner_WINFO!$M$13="Mechano-Informatik in der Robotik
",Modulplaner_WINFO!$M$13="Web-Anwendungen und Serviceorientierte Architekturen I
",Modulplaner_WINFO!$M$13="Wirtschaftsinformatik I
",Modulplaner_WINFO!$M$13="Wirtschaftsinformatik II
"),4,IF(OR(Modulplaner_WINFO!$M$13="Algorithmen für planare Graphen
",Modulplaner_WINFO!$M$13="Algorithmische Methoden für schwere Optimierungsprobleme
",Modulplaner_WINFO!$M$13="Basispraktikum Web-Anwendungen und Serviceorientierte Architekturen (I)
",Modulplaner_WINFO!$M$13="Einführung in das Privatrecht
",Modulplaner_WINFO!$M$13="Flächen im CAD
",Modulplaner_WINFO!$M$13="Geometrische Grundlagen der Geometrieverarbeitung
",Modulplaner_WINFO!$M$13="Kurven im CAD
",Modulplaner_WINFO!$M$13="Mobile Computing und Internet der Dinge
",Modulplaner_WINFO!$M$13="Programmieren
",Modulplaner_WINFO!$M$13="Volkswirtschaftslehre
"),5,IF(OR(Modulplaner_WINFO!$M$13="Algorithmen I
",Modulplaner_WINFO!$M$13="Algorithmen II
",Modulplaner_WINFO!$M$13="Computergrafik
",Modulplaner_WINFO!$M$13="Digitaltechnik und Entwurfsverfahren
",Modulplaner_WINFO!$M$13="Echtzeitsysteme
",Modulplaner_WINFO!$M$13="Formale Systeme
",Modulplaner_WINFO!$M$13="Geistiger Eigentum und Datenschutz
",Modulplaner_WINFO!$M$13="Grundbegriffe der Informatik
",Modulplaner_WINFO!$M$13="Kognitive Systeme
",Modulplaner_WINFO!$M$13="Mensch-Maschine-Interaktion
",Modulplaner_WINFO!$M$13="Rechnerorganisation
",Modulplaner_WINFO!$M$13="Rechnerstrukturen
",Modulplaner_WINFO!$M$13="Robotik I - Einführung in die Robotik
",Modulplaner_WINFO!$M$13="Sicherheit
",Modulplaner_WINFO!$M$13="Softwaretechnik I
",Modulplaner_WINFO!$M$13="Softwaretechnik II
",Modulplaner_WINFO!$M$13="Telematik
",Modulplaner_WINFO!$M$13="Theoretische Informatik
",Modulplaner_WINFO!$M$13="Verfassungs- und Verwaltungsrecht
"),6,IF(OR(Modulplaner_WINFO!$M$13="Angewandte Informatik
",Modulplaner_WINFO!$M$13="Betriebswirtschafslehre
",Modulplaner_WINFO!$M$13="Mathematik I
",Modulplaner_WINFO!$M$13="Mathematik II
",Modulplaner_WINFO!$M$13="Teamprojekt Softwareentwicklung
"),8,IF(Modulplaner_WINFO!$M$13="Einführung in die Statistik
",10,9))))))))</f>
        <v>0</v>
      </c>
      <c r="K9" s="104">
        <f>IF(ISBLANK(Modulplaner_WINFO!$M$14),0,MIN(Modulplaner_WINFO!$N$14,IF(OR(Modulplaner_WINFO!$M$14="Geometrische Optimierung
",Modulplaner_WINFO!$M$14="Mikroprozessoren I
"),3,IF(OR(Modulplaner_WINFO!$M$14="Basispraktikum Arbeiten mit Datenbanksystemen
",Modulplaner_WINFO!$M$14="Basispraktikum Mobile Roboter
",Modulplaner_WINFO!$M$14="Basispraktikum Protocol Engineering
",Modulplaner_WINFO!$M$14="Basispraktikum TI: Hardwarenaher Systementwurf
",Modulplaner_WINFO!$M$14="Basispraktikum zum ICPC-Programmierwettbewerb
",Modulplaner_WINFO!$M$14="Datenbanksysteme
",Modulplaner_WINFO!$M$14="Einführung in Rechnernetze
",Modulplaner_WINFO!$M$14="Lego Mindstorms - Basispraktikum
",Modulplaner_WINFO!$M$14="MARS-Basispraktikum
",Modulplaner_WINFO!$M$14="Mechano-Informatik in der Robotik
",Modulplaner_WINFO!$M$14="Web-Anwendungen und Serviceorientierte Architekturen I
",Modulplaner_WINFO!$M$14="Wirtschaftsinformatik I
",Modulplaner_WINFO!$M$14="Wirtschaftsinformatik II
"),4,IF(OR(Modulplaner_WINFO!$M$14="Algorithmen für planare Graphen
",Modulplaner_WINFO!$M$14="Algorithmische Methoden für schwere Optimierungsprobleme
",Modulplaner_WINFO!$M$14="Basispraktikum Web-Anwendungen und Serviceorientierte Architekturen (I)
",Modulplaner_WINFO!$M$14="Einführung in das Privatrecht
",Modulplaner_WINFO!$M$14="Flächen im CAD
",Modulplaner_WINFO!$M$14="Geometrische Grundlagen der Geometrieverarbeitung
",Modulplaner_WINFO!$M$14="Kurven im CAD
",Modulplaner_WINFO!$M$14="Mobile Computing und Internet der Dinge
",Modulplaner_WINFO!$M$14="Programmieren
",Modulplaner_WINFO!$M$14="Volkswirtschaftslehre
"),5,IF(OR(Modulplaner_WINFO!$M$14="Algorithmen I
",Modulplaner_WINFO!$M$14="Algorithmen II
",Modulplaner_WINFO!$M$14="Computergrafik
",Modulplaner_WINFO!$M$14="Digitaltechnik und Entwurfsverfahren
",Modulplaner_WINFO!$M$14="Echtzeitsysteme
",Modulplaner_WINFO!$M$14="Formale Systeme
",Modulplaner_WINFO!$M$14="Geistiger Eigentum und Datenschutz
",Modulplaner_WINFO!$M$14="Grundbegriffe der Informatik
",Modulplaner_WINFO!$M$14="Kognitive Systeme
",Modulplaner_WINFO!$M$14="Mensch-Maschine-Interaktion
",Modulplaner_WINFO!$M$14="Rechnerorganisation
",Modulplaner_WINFO!$M$14="Rechnerstrukturen
",Modulplaner_WINFO!$M$14="Robotik I - Einführung in die Robotik
",Modulplaner_WINFO!$M$14="Sicherheit
",Modulplaner_WINFO!$M$14="Softwaretechnik I
",Modulplaner_WINFO!$M$14="Softwaretechnik II
",Modulplaner_WINFO!$M$14="Telematik
",Modulplaner_WINFO!$M$14="Theoretische Informatik
",Modulplaner_WINFO!$M$14="Verfassungs- und Verwaltungsrecht
"),6,IF(OR(Modulplaner_WINFO!$M$14="Angewandte Informatik
",Modulplaner_WINFO!$M$14="Betriebswirtschafslehre
",Modulplaner_WINFO!$M$14="Mathematik I
",Modulplaner_WINFO!$M$14="Mathematik II
",Modulplaner_WINFO!$M$14="Teamprojekt Softwareentwicklung
"),8,IF(Modulplaner_WINFO!$M$14="Einführung in die Statistik
",10,9))))))))</f>
        <v>0</v>
      </c>
      <c r="L9" s="104">
        <f>IF(ISBLANK(Modulplaner_WINFO!$M$15),0,MIN(Modulplaner_WINFO!$N$15,IF(OR(Modulplaner_WINFO!$M$15="Geometrische Optimierung
",Modulplaner_WINFO!$M$15="Mikroprozessoren I
"),3,IF(OR(Modulplaner_WINFO!$M$15="Basispraktikum Arbeiten mit Datenbanksystemen
",Modulplaner_WINFO!$M$15="Basispraktikum Mobile Roboter
",Modulplaner_WINFO!$M$15="Basispraktikum Protocol Engineering
",Modulplaner_WINFO!$M$15="Basispraktikum TI: Hardwarenaher Systementwurf
",Modulplaner_WINFO!$M$15="Basispraktikum zum ICPC-Programmierwettbewerb
",Modulplaner_WINFO!$M$15="Datenbanksysteme
",Modulplaner_WINFO!$M$15="Einführung in Rechnernetze
",Modulplaner_WINFO!$M$15="Lego Mindstorms - Basispraktikum
",Modulplaner_WINFO!$M$15="MARS-Basispraktikum
",Modulplaner_WINFO!$M$15="Mechano-Informatik in der Robotik
",Modulplaner_WINFO!$M$15="Web-Anwendungen und Serviceorientierte Architekturen I
",Modulplaner_WINFO!$M$15="Wirtschaftsinformatik I
",Modulplaner_WINFO!$M$15="Wirtschaftsinformatik II
"),4,IF(OR(Modulplaner_WINFO!$M$15="Algorithmen für planare Graphen
",Modulplaner_WINFO!$M$15="Algorithmische Methoden für schwere Optimierungsprobleme
",Modulplaner_WINFO!$M$15="Basispraktikum Web-Anwendungen und Serviceorientierte Architekturen (I)
",Modulplaner_WINFO!$M$15="Einführung in das Privatrecht
",Modulplaner_WINFO!$M$15="Flächen im CAD
",Modulplaner_WINFO!$M$15="Geometrische Grundlagen der Geometrieverarbeitung
",Modulplaner_WINFO!$M$15="Kurven im CAD
",Modulplaner_WINFO!$M$15="Mobile Computing und Internet der Dinge
",Modulplaner_WINFO!$M$15="Programmieren
",Modulplaner_WINFO!$M$15="Volkswirtschaftslehre
"),5,IF(OR(Modulplaner_WINFO!$M$15="Algorithmen I
",Modulplaner_WINFO!$M$15="Algorithmen II
",Modulplaner_WINFO!$M$15="Computergrafik
",Modulplaner_WINFO!$M$15="Digitaltechnik und Entwurfsverfahren
",Modulplaner_WINFO!$M$15="Echtzeitsysteme
",Modulplaner_WINFO!$M$15="Formale Systeme
",Modulplaner_WINFO!$M$15="Geistiger Eigentum und Datenschutz
",Modulplaner_WINFO!$M$15="Grundbegriffe der Informatik
",Modulplaner_WINFO!$M$15="Kognitive Systeme
",Modulplaner_WINFO!$M$15="Mensch-Maschine-Interaktion
",Modulplaner_WINFO!$M$15="Rechnerorganisation
",Modulplaner_WINFO!$M$15="Rechnerstrukturen
",Modulplaner_WINFO!$M$15="Robotik I - Einführung in die Robotik
",Modulplaner_WINFO!$M$15="Sicherheit
",Modulplaner_WINFO!$M$15="Softwaretechnik I
",Modulplaner_WINFO!$M$15="Softwaretechnik II
",Modulplaner_WINFO!$M$15="Telematik
",Modulplaner_WINFO!$M$15="Theoretische Informatik
",Modulplaner_WINFO!$M$15="Verfassungs- und Verwaltungsrecht
"),6,IF(OR(Modulplaner_WINFO!$M$15="Angewandte Informatik
",Modulplaner_WINFO!$M$15="Betriebswirtschafslehre
",Modulplaner_WINFO!$M$15="Mathematik I
",Modulplaner_WINFO!$M$15="Mathematik II
",Modulplaner_WINFO!$M$15="Teamprojekt Softwareentwicklung
"),8,IF(Modulplaner_WINFO!$M$15="Einführung in die Statistik
",10,9))))))))</f>
        <v>0</v>
      </c>
      <c r="M9" s="104">
        <f>IF(ISBLANK(Modulplaner_WINFO!$M$16),0,MIN(Modulplaner_WINFO!$N$16,IF(OR(Modulplaner_WINFO!$M$16="Geometrische Optimierung
",Modulplaner_WINFO!$M$16="Mikroprozessoren I
"),3,IF(OR(Modulplaner_WINFO!$M$16="Basispraktikum Arbeiten mit Datenbanksystemen
",Modulplaner_WINFO!$M$16="Basispraktikum Mobile Roboter
",Modulplaner_WINFO!$M$16="Basispraktikum Protocol Engineering
",Modulplaner_WINFO!$M$16="Basispraktikum TI: Hardwarenaher Systementwurf
",Modulplaner_WINFO!$M$16="Basispraktikum zum ICPC-Programmierwettbewerb
",Modulplaner_WINFO!$M$16="Datenbanksysteme
",Modulplaner_WINFO!$M$16="Einführung in Rechnernetze
",Modulplaner_WINFO!$M$16="Lego Mindstorms - Basispraktikum
",Modulplaner_WINFO!$M$16="MARS-Basispraktikum
",Modulplaner_WINFO!$M$16="Mechano-Informatik in der Robotik
",Modulplaner_WINFO!$M$16="Web-Anwendungen und Serviceorientierte Architekturen I
",Modulplaner_WINFO!$M$16="Wirtschaftsinformatik I
",Modulplaner_WINFO!$M$16="Wirtschaftsinformatik II
"),4,IF(OR(Modulplaner_WINFO!$M$16="Algorithmen für planare Graphen
",Modulplaner_WINFO!$M$16="Algorithmische Methoden für schwere Optimierungsprobleme
",Modulplaner_WINFO!$M$16="Basispraktikum Web-Anwendungen und Serviceorientierte Architekturen (I)
",Modulplaner_WINFO!$M$16="Einführung in das Privatrecht
",Modulplaner_WINFO!$M$16="Flächen im CAD
",Modulplaner_WINFO!$M$16="Geometrische Grundlagen der Geometrieverarbeitung
",Modulplaner_WINFO!$M$16="Kurven im CAD
",Modulplaner_WINFO!$M$16="Mobile Computing und Internet der Dinge
",Modulplaner_WINFO!$M$16="Programmieren
",Modulplaner_WINFO!$M$16="Volkswirtschaftslehre
"),5,IF(OR(Modulplaner_WINFO!$M$16="Algorithmen I
",Modulplaner_WINFO!$M$16="Algorithmen II
",Modulplaner_WINFO!$M$16="Computergrafik
",Modulplaner_WINFO!$M$16="Digitaltechnik und Entwurfsverfahren
",Modulplaner_WINFO!$M$16="Echtzeitsysteme
",Modulplaner_WINFO!$M$16="Formale Systeme
",Modulplaner_WINFO!$M$16="Geistiger Eigentum und Datenschutz
",Modulplaner_WINFO!$M$16="Grundbegriffe der Informatik
",Modulplaner_WINFO!$M$16="Kognitive Systeme
",Modulplaner_WINFO!$M$16="Mensch-Maschine-Interaktion
",Modulplaner_WINFO!$M$16="Rechnerorganisation
",Modulplaner_WINFO!$M$16="Rechnerstrukturen
",Modulplaner_WINFO!$M$16="Robotik I - Einführung in die Robotik
",Modulplaner_WINFO!$M$16="Sicherheit
",Modulplaner_WINFO!$M$16="Softwaretechnik I
",Modulplaner_WINFO!$M$16="Softwaretechnik II
",Modulplaner_WINFO!$M$16="Telematik
",Modulplaner_WINFO!$M$16="Theoretische Informatik
",Modulplaner_WINFO!$M$16="Verfassungs- und Verwaltungsrecht
"),6,IF(OR(Modulplaner_WINFO!$M$16="Angewandte Informatik
",Modulplaner_WINFO!$M$16="Betriebswirtschafslehre
",Modulplaner_WINFO!$M$16="Mathematik I
",Modulplaner_WINFO!$M$16="Mathematik II
",Modulplaner_WINFO!$M$16="Teamprojekt Softwareentwicklung
"),8,IF(Modulplaner_WINFO!$M$16="Einführung in die Statistik
",10,9))))))))</f>
        <v>0</v>
      </c>
      <c r="N9" s="104">
        <f>IF(ISBLANK(Modulplaner_WINFO!$M$17),0,MIN(Modulplaner_WINFO!$N$17,IF(OR(Modulplaner_WINFO!$M$17="Geometrische Optimierung
",Modulplaner_WINFO!$M$17="Mikroprozessoren I
"),3,IF(OR(Modulplaner_WINFO!$M$17="Basispraktikum Arbeiten mit Datenbanksystemen
",Modulplaner_WINFO!$M$17="Basispraktikum Mobile Roboter
",Modulplaner_WINFO!$M$17="Basispraktikum Protocol Engineering
",Modulplaner_WINFO!$M$17="Basispraktikum TI: Hardwarenaher Systementwurf
",Modulplaner_WINFO!$M$17="Basispraktikum zum ICPC-Programmierwettbewerb
",Modulplaner_WINFO!$M$17="Datenbanksysteme
",Modulplaner_WINFO!$M$17="Einführung in Rechnernetze
",Modulplaner_WINFO!$M$17="Lego Mindstorms - Basispraktikum
",Modulplaner_WINFO!$M$17="MARS-Basispraktikum
",Modulplaner_WINFO!$M$17="Mechano-Informatik in der Robotik
",Modulplaner_WINFO!$M$17="Web-Anwendungen und Serviceorientierte Architekturen I
",Modulplaner_WINFO!$M$17="Wirtschaftsinformatik I
",Modulplaner_WINFO!$M$17="Wirtschaftsinformatik II
"),4,IF(OR(Modulplaner_WINFO!$M$17="Algorithmen für planare Graphen
",Modulplaner_WINFO!$M$17="Algorithmische Methoden für schwere Optimierungsprobleme
",Modulplaner_WINFO!$M$17="Basispraktikum Web-Anwendungen und Serviceorientierte Architekturen (I)
",Modulplaner_WINFO!$M$17="Einführung in das Privatrecht
",Modulplaner_WINFO!$M$17="Flächen im CAD
",Modulplaner_WINFO!$M$17="Geometrische Grundlagen der Geometrieverarbeitung
",Modulplaner_WINFO!$M$17="Kurven im CAD
",Modulplaner_WINFO!$M$17="Mobile Computing und Internet der Dinge
",Modulplaner_WINFO!$M$17="Programmieren
",Modulplaner_WINFO!$M$17="Volkswirtschaftslehre
"),5,IF(OR(Modulplaner_WINFO!$M$17="Algorithmen I
",Modulplaner_WINFO!$M$17="Algorithmen II
",Modulplaner_WINFO!$M$17="Computergrafik
",Modulplaner_WINFO!$M$17="Digitaltechnik und Entwurfsverfahren
",Modulplaner_WINFO!$M$17="Echtzeitsysteme
",Modulplaner_WINFO!$M$17="Formale Systeme
",Modulplaner_WINFO!$M$17="Geistiger Eigentum und Datenschutz
",Modulplaner_WINFO!$M$17="Grundbegriffe der Informatik
",Modulplaner_WINFO!$M$17="Kognitive Systeme
",Modulplaner_WINFO!$M$17="Mensch-Maschine-Interaktion
",Modulplaner_WINFO!$M$17="Rechnerorganisation
",Modulplaner_WINFO!$M$17="Rechnerstrukturen
",Modulplaner_WINFO!$M$17="Robotik I - Einführung in die Robotik
",Modulplaner_WINFO!$M$17="Sicherheit
",Modulplaner_WINFO!$M$17="Softwaretechnik I
",Modulplaner_WINFO!$M$17="Softwaretechnik II
",Modulplaner_WINFO!$M$17="Telematik
",Modulplaner_WINFO!$M$17="Theoretische Informatik
",Modulplaner_WINFO!$M$17="Verfassungs- und Verwaltungsrecht
"),6,IF(OR(Modulplaner_WINFO!$M$17="Angewandte Informatik
",Modulplaner_WINFO!$M$17="Betriebswirtschafslehre
",Modulplaner_WINFO!$M$17="Mathematik I
",Modulplaner_WINFO!$M$17="Mathematik II
",Modulplaner_WINFO!$M$17="Teamprojekt Softwareentwicklung
"),8,IF(Modulplaner_WINFO!$M$17="Einführung in die Statistik
",10,9))))))))</f>
        <v>0</v>
      </c>
      <c r="O9" s="1">
        <f>IF(ISBLANK(Modulplaner_WINFO!$M$18),0,3)</f>
        <v>0</v>
      </c>
      <c r="P9" s="1">
        <f>IF(ISBLANK(Modulplaner_WINFO!$M$19),0,15)</f>
        <v>0</v>
      </c>
      <c r="Q9">
        <f t="shared" si="0"/>
        <v>30</v>
      </c>
    </row>
    <row r="10" spans="1:19" ht="28.8" x14ac:dyDescent="0.3">
      <c r="A10" s="15" t="s">
        <v>174</v>
      </c>
      <c r="B10">
        <v>4</v>
      </c>
      <c r="E10" s="22" t="s">
        <v>36</v>
      </c>
      <c r="F10" s="104">
        <f>IF(ISBLANK(Modulplaner_WINFO!$O$9),0,MIN(Modulplaner_WINFO!$P$9,IF(OR(Modulplaner_WINFO!$O$9="Geometrische Optimierung
",Modulplaner_WINFO!$O$9="Mikroprozessoren I
"),3,IF(OR(Modulplaner_WINFO!$O$9="Basispraktikum Arbeiten mit Datenbanksystemen
",Modulplaner_WINFO!$O$9="Basispraktikum Mobile Roboter
",Modulplaner_WINFO!$O$9="Basispraktikum Protocol Engineering
",Modulplaner_WINFO!$O$9="Basispraktikum TI: Hardwarenaher Systementwurf
",Modulplaner_WINFO!$O$9="Basispraktikum zum ICPC-Programmierwettbewerb
",Modulplaner_WINFO!$O$9="Datenbanksysteme
",Modulplaner_WINFO!$O$9="Einführung in Rechnernetze
",Modulplaner_WINFO!$O$9="Lego Mindstorms - Basispraktikum
",Modulplaner_WINFO!$O$9="MARS-Basispraktikum
",Modulplaner_WINFO!$O$9="Mechano-Informatik in der Robotik
",Modulplaner_WINFO!$O$9="Web-Anwendungen und Serviceorientierte Architekturen I
",Modulplaner_WINFO!$O$9="Wirtschaftsinformatik I
",Modulplaner_WINFO!$O$9="Wirtschaftsinformatik II
"),4,IF(OR(Modulplaner_WINFO!$O$9="Algorithmen für planare Graphen
",Modulplaner_WINFO!$O$9="Algorithmische Methoden für schwere Optimierungsprobleme
",Modulplaner_WINFO!$O$9="Basispraktikum Web-Anwendungen und Serviceorientierte Architekturen (I)
",Modulplaner_WINFO!$O$9="Einführung in das Privatrecht
",Modulplaner_WINFO!$O$9="Flächen im CAD
",Modulplaner_WINFO!$O$9="Geometrische Grundlagen der Geometrieverarbeitung
",Modulplaner_WINFO!$O$9="Kurven im CAD
",Modulplaner_WINFO!$O$9="Mobile Computing und Internet der Dinge
",Modulplaner_WINFO!$O$9="Programmieren
",Modulplaner_WINFO!$O$9="Volkswirtschaftslehre
"),5,IF(OR(Modulplaner_WINFO!$O$9="Algorithmen I
",Modulplaner_WINFO!$O$9="Algorithmen II
",Modulplaner_WINFO!$O$9="Computergrafik
",Modulplaner_WINFO!$O$9="Digitaltechnik und Entwurfsverfahren
",Modulplaner_WINFO!$O$9="Echtzeitsysteme
",Modulplaner_WINFO!$O$9="Formale Systeme
",Modulplaner_WINFO!$O$9="Geistiger Eigentum und Datenschutz
",Modulplaner_WINFO!$O$9="Grundbegriffe der Informatik
",Modulplaner_WINFO!$O$9="Kognitive Systeme
",Modulplaner_WINFO!$O$9="Mensch-Maschine-Interaktion
",Modulplaner_WINFO!$O$9="Rechnerorganisation
",Modulplaner_WINFO!$O$9="Rechnerstrukturen
",Modulplaner_WINFO!$O$9="Robotik I - Einführung in die Robotik
",Modulplaner_WINFO!$O$9="Sicherheit
",Modulplaner_WINFO!$O$9="Softwaretechnik I
",Modulplaner_WINFO!$O$9="Softwaretechnik II
",Modulplaner_WINFO!$O$9="Telematik
",Modulplaner_WINFO!$O$9="Theoretische Informatik
",Modulplaner_WINFO!$O$9="Verfassungs- und Verwaltungsrecht
"),6,IF(OR(Modulplaner_WINFO!$O$9="Angewandte Informatik
",Modulplaner_WINFO!$O$9="Betriebswirtschafslehre
",Modulplaner_WINFO!$O$9="Mathematik I
",Modulplaner_WINFO!$O$9="Mathematik II
",Modulplaner_WINFO!$O$9="Teamprojekt Softwareentwicklung
"),8,IF(Modulplaner_WINFO!$O$9="Einführung in die Statistik
",10,9))))))))</f>
        <v>0</v>
      </c>
      <c r="G10" s="104">
        <f>IF(ISBLANK(Modulplaner_WINFO!$O$10),0,MIN(Modulplaner_WINFO!$P$10,IF(OR(Modulplaner_WINFO!$O$10="Geometrische Optimierung
",Modulplaner_WINFO!$O$10="Mikroprozessoren I
"),3,IF(OR(Modulplaner_WINFO!$O$10="Basispraktikum Arbeiten mit Datenbanksystemen
",Modulplaner_WINFO!$O$10="Basispraktikum Mobile Roboter
",Modulplaner_WINFO!$O$10="Basispraktikum Protocol Engineering
",Modulplaner_WINFO!$O$10="Basispraktikum TI: Hardwarenaher Systementwurf
",Modulplaner_WINFO!$O$10="Basispraktikum zum ICPC-Programmierwettbewerb
",Modulplaner_WINFO!$O$10="Datenbanksysteme
",Modulplaner_WINFO!$O$10="Einführung in Rechnernetze
",Modulplaner_WINFO!$O$10="Lego Mindstorms - Basispraktikum
",Modulplaner_WINFO!$O$10="MARS-Basispraktikum
",Modulplaner_WINFO!$O$10="Mechano-Informatik in der Robotik
",Modulplaner_WINFO!$O$10="Web-Anwendungen und Serviceorientierte Architekturen I
",Modulplaner_WINFO!$O$10="Wirtschaftsinformatik I
",Modulplaner_WINFO!$O$10="Wirtschaftsinformatik II
"),4,IF(OR(Modulplaner_WINFO!$O$10="Algorithmen für planare Graphen
",Modulplaner_WINFO!$O$10="Algorithmische Methoden für schwere Optimierungsprobleme
",Modulplaner_WINFO!$O$10="Basispraktikum Web-Anwendungen und Serviceorientierte Architekturen (I)
",Modulplaner_WINFO!$O$10="Einführung in das Privatrecht
",Modulplaner_WINFO!$O$10="Flächen im CAD
",Modulplaner_WINFO!$O$10="Geometrische Grundlagen der Geometrieverarbeitung
",Modulplaner_WINFO!$O$10="Kurven im CAD
",Modulplaner_WINFO!$O$10="Mobile Computing und Internet der Dinge
",Modulplaner_WINFO!$O$10="Programmieren
",Modulplaner_WINFO!$O$10="Volkswirtschaftslehre
"),5,IF(OR(Modulplaner_WINFO!$O$10="Algorithmen I
",Modulplaner_WINFO!$O$10="Algorithmen II
",Modulplaner_WINFO!$O$10="Computergrafik
",Modulplaner_WINFO!$O$10="Digitaltechnik und Entwurfsverfahren
",Modulplaner_WINFO!$O$10="Echtzeitsysteme
",Modulplaner_WINFO!$O$10="Formale Systeme
",Modulplaner_WINFO!$O$10="Geistiger Eigentum und Datenschutz
",Modulplaner_WINFO!$O$10="Grundbegriffe der Informatik
",Modulplaner_WINFO!$O$10="Kognitive Systeme
",Modulplaner_WINFO!$O$10="Mensch-Maschine-Interaktion
",Modulplaner_WINFO!$O$10="Rechnerorganisation
",Modulplaner_WINFO!$O$10="Rechnerstrukturen
",Modulplaner_WINFO!$O$10="Robotik I - Einführung in die Robotik
",Modulplaner_WINFO!$O$10="Sicherheit
",Modulplaner_WINFO!$O$10="Softwaretechnik I
",Modulplaner_WINFO!$O$10="Softwaretechnik II
",Modulplaner_WINFO!$O$10="Telematik
",Modulplaner_WINFO!$O$10="Theoretische Informatik
",Modulplaner_WINFO!$O$10="Verfassungs- und Verwaltungsrecht
"),6,IF(OR(Modulplaner_WINFO!$O$10="Angewandte Informatik
",Modulplaner_WINFO!$O$10="Betriebswirtschafslehre
",Modulplaner_WINFO!$O$10="Mathematik I
",Modulplaner_WINFO!$O$10="Mathematik II
",Modulplaner_WINFO!$O$10="Teamprojekt Softwareentwicklung
"),8,IF(Modulplaner_WINFO!$O$10="Einführung in die Statistik
",10,9))))))))</f>
        <v>0</v>
      </c>
      <c r="H10" s="104">
        <f>IF(ISBLANK(Modulplaner_WINFO!$O$11),0,MIN(Modulplaner_WINFO!$P$11,IF(OR(Modulplaner_WINFO!$O$11="Geometrische Optimierung
",Modulplaner_WINFO!$O$11="Mikroprozessoren I
"),3,IF(OR(Modulplaner_WINFO!$O$11="Basispraktikum Arbeiten mit Datenbanksystemen
",Modulplaner_WINFO!$O$11="Basispraktikum Mobile Roboter
",Modulplaner_WINFO!$O$11="Basispraktikum Protocol Engineering
",Modulplaner_WINFO!$O$11="Basispraktikum TI: Hardwarenaher Systementwurf
",Modulplaner_WINFO!$O$11="Basispraktikum zum ICPC-Programmierwettbewerb
",Modulplaner_WINFO!$O$11="Datenbanksysteme
",Modulplaner_WINFO!$O$11="Einführung in Rechnernetze
",Modulplaner_WINFO!$O$11="Lego Mindstorms - Basispraktikum
",Modulplaner_WINFO!$O$11="MARS-Basispraktikum
",Modulplaner_WINFO!$O$11="Mechano-Informatik in der Robotik
",Modulplaner_WINFO!$O$11="Web-Anwendungen und Serviceorientierte Architekturen I
",Modulplaner_WINFO!$O$11="Wirtschaftsinformatik I
",Modulplaner_WINFO!$O$11="Wirtschaftsinformatik II
"),4,IF(OR(Modulplaner_WINFO!$O$11="Algorithmen für planare Graphen
",Modulplaner_WINFO!$O$11="Algorithmische Methoden für schwere Optimierungsprobleme
",Modulplaner_WINFO!$O$11="Basispraktikum Web-Anwendungen und Serviceorientierte Architekturen (I)
",Modulplaner_WINFO!$O$11="Einführung in das Privatrecht
",Modulplaner_WINFO!$O$11="Flächen im CAD
",Modulplaner_WINFO!$O$11="Geometrische Grundlagen der Geometrieverarbeitung
",Modulplaner_WINFO!$O$11="Kurven im CAD
",Modulplaner_WINFO!$O$11="Mobile Computing und Internet der Dinge
",Modulplaner_WINFO!$O$11="Programmieren
",Modulplaner_WINFO!$O$11="Volkswirtschaftslehre
"),5,IF(OR(Modulplaner_WINFO!$O$11="Algorithmen I
",Modulplaner_WINFO!$O$11="Algorithmen II
",Modulplaner_WINFO!$O$11="Computergrafik
",Modulplaner_WINFO!$O$11="Digitaltechnik und Entwurfsverfahren
",Modulplaner_WINFO!$O$11="Echtzeitsysteme
",Modulplaner_WINFO!$O$11="Formale Systeme
",Modulplaner_WINFO!$O$11="Geistiger Eigentum und Datenschutz
",Modulplaner_WINFO!$O$11="Grundbegriffe der Informatik
",Modulplaner_WINFO!$O$11="Kognitive Systeme
",Modulplaner_WINFO!$O$11="Mensch-Maschine-Interaktion
",Modulplaner_WINFO!$O$11="Rechnerorganisation
",Modulplaner_WINFO!$O$11="Rechnerstrukturen
",Modulplaner_WINFO!$O$11="Robotik I - Einführung in die Robotik
",Modulplaner_WINFO!$O$11="Sicherheit
",Modulplaner_WINFO!$O$11="Softwaretechnik I
",Modulplaner_WINFO!$O$11="Softwaretechnik II
",Modulplaner_WINFO!$O$11="Telematik
",Modulplaner_WINFO!$O$11="Theoretische Informatik
",Modulplaner_WINFO!$O$11="Verfassungs- und Verwaltungsrecht
"),6,IF(OR(Modulplaner_WINFO!$O$11="Angewandte Informatik
",Modulplaner_WINFO!$O$11="Betriebswirtschafslehre
",Modulplaner_WINFO!$O$11="Mathematik I
",Modulplaner_WINFO!$O$11="Mathematik II
",Modulplaner_WINFO!$O$11="Teamprojekt Softwareentwicklung
"),8,IF(Modulplaner_WINFO!$O$11="Einführung in die Statistik
",10,9))))))))</f>
        <v>0</v>
      </c>
      <c r="I10" s="104">
        <f>IF(ISBLANK(Modulplaner_WINFO!$O$12),0,MIN(Modulplaner_WINFO!$P$12,IF(OR(Modulplaner_WINFO!$O$12="Geometrische Optimierung
",Modulplaner_WINFO!$O$12="Mikroprozessoren I
"),3,IF(OR(Modulplaner_WINFO!$O$12="Basispraktikum Arbeiten mit Datenbanksystemen
",Modulplaner_WINFO!$O$12="Basispraktikum Mobile Roboter
",Modulplaner_WINFO!$O$12="Basispraktikum Protocol Engineering
",Modulplaner_WINFO!$O$12="Basispraktikum TI: Hardwarenaher Systementwurf
",Modulplaner_WINFO!$O$12="Basispraktikum zum ICPC-Programmierwettbewerb
",Modulplaner_WINFO!$O$12="Datenbanksysteme
",Modulplaner_WINFO!$O$12="Einführung in Rechnernetze
",Modulplaner_WINFO!$O$12="Lego Mindstorms - Basispraktikum
",Modulplaner_WINFO!$O$12="MARS-Basispraktikum
",Modulplaner_WINFO!$O$12="Mechano-Informatik in der Robotik
",Modulplaner_WINFO!$O$12="Web-Anwendungen und Serviceorientierte Architekturen I
",Modulplaner_WINFO!$O$12="Wirtschaftsinformatik I
",Modulplaner_WINFO!$O$12="Wirtschaftsinformatik II
"),4,IF(OR(Modulplaner_WINFO!$O$12="Algorithmen für planare Graphen
",Modulplaner_WINFO!$O$12="Algorithmische Methoden für schwere Optimierungsprobleme
",Modulplaner_WINFO!$O$12="Basispraktikum Web-Anwendungen und Serviceorientierte Architekturen (I)
",Modulplaner_WINFO!$O$12="Einführung in das Privatrecht
",Modulplaner_WINFO!$O$12="Flächen im CAD
",Modulplaner_WINFO!$O$12="Geometrische Grundlagen der Geometrieverarbeitung
",Modulplaner_WINFO!$O$12="Kurven im CAD
",Modulplaner_WINFO!$O$12="Mobile Computing und Internet der Dinge
",Modulplaner_WINFO!$O$12="Programmieren
",Modulplaner_WINFO!$O$12="Volkswirtschaftslehre
"),5,IF(OR(Modulplaner_WINFO!$O$12="Algorithmen I
",Modulplaner_WINFO!$O$12="Algorithmen II
",Modulplaner_WINFO!$O$12="Computergrafik
",Modulplaner_WINFO!$O$12="Digitaltechnik und Entwurfsverfahren
",Modulplaner_WINFO!$O$12="Echtzeitsysteme
",Modulplaner_WINFO!$O$12="Formale Systeme
",Modulplaner_WINFO!$O$12="Geistiger Eigentum und Datenschutz
",Modulplaner_WINFO!$O$12="Grundbegriffe der Informatik
",Modulplaner_WINFO!$O$12="Kognitive Systeme
",Modulplaner_WINFO!$O$12="Mensch-Maschine-Interaktion
",Modulplaner_WINFO!$O$12="Rechnerorganisation
",Modulplaner_WINFO!$O$12="Rechnerstrukturen
",Modulplaner_WINFO!$O$12="Robotik I - Einführung in die Robotik
",Modulplaner_WINFO!$O$12="Sicherheit
",Modulplaner_WINFO!$O$12="Softwaretechnik I
",Modulplaner_WINFO!$O$12="Softwaretechnik II
",Modulplaner_WINFO!$O$12="Telematik
",Modulplaner_WINFO!$O$12="Theoretische Informatik
",Modulplaner_WINFO!$O$12="Verfassungs- und Verwaltungsrecht
"),6,IF(OR(Modulplaner_WINFO!$O$12="Angewandte Informatik
",Modulplaner_WINFO!$O$12="Betriebswirtschafslehre
",Modulplaner_WINFO!$O$12="Mathematik I
",Modulplaner_WINFO!$O$12="Mathematik II
",Modulplaner_WINFO!$O$12="Teamprojekt Softwareentwicklung
"),8,IF(Modulplaner_WINFO!$O$12="Einführung in die Statistik
",10,9))))))))</f>
        <v>0</v>
      </c>
      <c r="J10" s="104">
        <f>IF(ISBLANK(Modulplaner_WINFO!$O$13),0,MIN(Modulplaner_WINFO!$P$13,IF(OR(Modulplaner_WINFO!$O$13="Geometrische Optimierung
",Modulplaner_WINFO!$O$13="Mikroprozessoren I
"),3,IF(OR(Modulplaner_WINFO!$O$13="Basispraktikum Arbeiten mit Datenbanksystemen
",Modulplaner_WINFO!$O$13="Basispraktikum Mobile Roboter
",Modulplaner_WINFO!$O$13="Basispraktikum Protocol Engineering
",Modulplaner_WINFO!$O$13="Basispraktikum TI: Hardwarenaher Systementwurf
",Modulplaner_WINFO!$O$13="Basispraktikum zum ICPC-Programmierwettbewerb
",Modulplaner_WINFO!$O$13="Datenbanksysteme
",Modulplaner_WINFO!$O$13="Einführung in Rechnernetze
",Modulplaner_WINFO!$O$13="Lego Mindstorms - Basispraktikum
",Modulplaner_WINFO!$O$13="MARS-Basispraktikum
",Modulplaner_WINFO!$O$13="Mechano-Informatik in der Robotik
",Modulplaner_WINFO!$O$13="Web-Anwendungen und Serviceorientierte Architekturen I
",Modulplaner_WINFO!$O$13="Wirtschaftsinformatik I
",Modulplaner_WINFO!$O$13="Wirtschaftsinformatik II
"),4,IF(OR(Modulplaner_WINFO!$O$13="Algorithmen für planare Graphen
",Modulplaner_WINFO!$O$13="Algorithmische Methoden für schwere Optimierungsprobleme
",Modulplaner_WINFO!$O$13="Basispraktikum Web-Anwendungen und Serviceorientierte Architekturen (I)
",Modulplaner_WINFO!$O$13="Einführung in das Privatrecht
",Modulplaner_WINFO!$O$13="Flächen im CAD
",Modulplaner_WINFO!$O$13="Geometrische Grundlagen der Geometrieverarbeitung
",Modulplaner_WINFO!$O$13="Kurven im CAD
",Modulplaner_WINFO!$O$13="Mobile Computing und Internet der Dinge
",Modulplaner_WINFO!$O$13="Programmieren
",Modulplaner_WINFO!$O$13="Volkswirtschaftslehre
"),5,IF(OR(Modulplaner_WINFO!$O$13="Algorithmen I
",Modulplaner_WINFO!$O$13="Algorithmen II
",Modulplaner_WINFO!$O$13="Computergrafik
",Modulplaner_WINFO!$O$13="Digitaltechnik und Entwurfsverfahren
",Modulplaner_WINFO!$O$13="Echtzeitsysteme
",Modulplaner_WINFO!$O$13="Formale Systeme
",Modulplaner_WINFO!$O$13="Geistiger Eigentum und Datenschutz
",Modulplaner_WINFO!$O$13="Grundbegriffe der Informatik
",Modulplaner_WINFO!$O$13="Kognitive Systeme
",Modulplaner_WINFO!$O$13="Mensch-Maschine-Interaktion
",Modulplaner_WINFO!$O$13="Rechnerorganisation
",Modulplaner_WINFO!$O$13="Rechnerstrukturen
",Modulplaner_WINFO!$O$13="Robotik I - Einführung in die Robotik
",Modulplaner_WINFO!$O$13="Sicherheit
",Modulplaner_WINFO!$O$13="Softwaretechnik I
",Modulplaner_WINFO!$O$13="Softwaretechnik II
",Modulplaner_WINFO!$O$13="Telematik
",Modulplaner_WINFO!$O$13="Theoretische Informatik
",Modulplaner_WINFO!$O$13="Verfassungs- und Verwaltungsrecht
"),6,IF(OR(Modulplaner_WINFO!$O$13="Angewandte Informatik
",Modulplaner_WINFO!$O$13="Betriebswirtschafslehre
",Modulplaner_WINFO!$O$13="Mathematik I
",Modulplaner_WINFO!$O$13="Mathematik II
",Modulplaner_WINFO!$O$13="Teamprojekt Softwareentwicklung
"),8,IF(Modulplaner_WINFO!$O$13="Einführung in die Statistik
",10,9))))))))</f>
        <v>0</v>
      </c>
      <c r="K10" s="104">
        <f>IF(ISBLANK(Modulplaner_WINFO!$O$14),0,MIN(Modulplaner_WINFO!$P$14,IF(OR(Modulplaner_WINFO!$O$14="Geometrische Optimierung
",Modulplaner_WINFO!$O$14="Mikroprozessoren I
"),3,IF(OR(Modulplaner_WINFO!$O$14="Basispraktikum Arbeiten mit Datenbanksystemen
",Modulplaner_WINFO!$O$14="Basispraktikum Mobile Roboter
",Modulplaner_WINFO!$O$14="Basispraktikum Protocol Engineering
",Modulplaner_WINFO!$O$14="Basispraktikum TI: Hardwarenaher Systementwurf
",Modulplaner_WINFO!$O$14="Basispraktikum zum ICPC-Programmierwettbewerb
",Modulplaner_WINFO!$O$14="Datenbanksysteme
",Modulplaner_WINFO!$O$14="Einführung in Rechnernetze
",Modulplaner_WINFO!$O$14="Lego Mindstorms - Basispraktikum
",Modulplaner_WINFO!$O$14="MARS-Basispraktikum
",Modulplaner_WINFO!$O$14="Mechano-Informatik in der Robotik
",Modulplaner_WINFO!$O$14="Web-Anwendungen und Serviceorientierte Architekturen I
",Modulplaner_WINFO!$O$14="Wirtschaftsinformatik I
",Modulplaner_WINFO!$O$14="Wirtschaftsinformatik II
"),4,IF(OR(Modulplaner_WINFO!$O$14="Algorithmen für planare Graphen
",Modulplaner_WINFO!$O$14="Algorithmische Methoden für schwere Optimierungsprobleme
",Modulplaner_WINFO!$O$14="Basispraktikum Web-Anwendungen und Serviceorientierte Architekturen (I)
",Modulplaner_WINFO!$O$14="Einführung in das Privatrecht
",Modulplaner_WINFO!$O$14="Flächen im CAD
",Modulplaner_WINFO!$O$14="Geometrische Grundlagen der Geometrieverarbeitung
",Modulplaner_WINFO!$O$14="Kurven im CAD
",Modulplaner_WINFO!$O$14="Mobile Computing und Internet der Dinge
",Modulplaner_WINFO!$O$14="Programmieren
",Modulplaner_WINFO!$O$14="Volkswirtschaftslehre
"),5,IF(OR(Modulplaner_WINFO!$O$14="Algorithmen I
",Modulplaner_WINFO!$O$14="Algorithmen II
",Modulplaner_WINFO!$O$14="Computergrafik
",Modulplaner_WINFO!$O$14="Digitaltechnik und Entwurfsverfahren
",Modulplaner_WINFO!$O$14="Echtzeitsysteme
",Modulplaner_WINFO!$O$14="Formale Systeme
",Modulplaner_WINFO!$O$14="Geistiger Eigentum und Datenschutz
",Modulplaner_WINFO!$O$14="Grundbegriffe der Informatik
",Modulplaner_WINFO!$O$14="Kognitive Systeme
",Modulplaner_WINFO!$O$14="Mensch-Maschine-Interaktion
",Modulplaner_WINFO!$O$14="Rechnerorganisation
",Modulplaner_WINFO!$O$14="Rechnerstrukturen
",Modulplaner_WINFO!$O$14="Robotik I - Einführung in die Robotik
",Modulplaner_WINFO!$O$14="Sicherheit
",Modulplaner_WINFO!$O$14="Softwaretechnik I
",Modulplaner_WINFO!$O$14="Softwaretechnik II
",Modulplaner_WINFO!$O$14="Telematik
",Modulplaner_WINFO!$O$14="Theoretische Informatik
",Modulplaner_WINFO!$O$14="Verfassungs- und Verwaltungsrecht
"),6,IF(OR(Modulplaner_WINFO!$O$14="Angewandte Informatik
",Modulplaner_WINFO!$O$14="Betriebswirtschafslehre
",Modulplaner_WINFO!$O$14="Mathematik I
",Modulplaner_WINFO!$O$14="Mathematik II
",Modulplaner_WINFO!$O$14="Teamprojekt Softwareentwicklung
"),8,IF(Modulplaner_WINFO!$O$14="Einführung in die Statistik
",10,9))))))))</f>
        <v>0</v>
      </c>
      <c r="L10" s="104">
        <f>IF(ISBLANK(Modulplaner_WINFO!$O$15),0,MIN(Modulplaner_WINFO!$P$15,IF(OR(Modulplaner_WINFO!$O$15="Geometrische Optimierung
",Modulplaner_WINFO!$O$15="Mikroprozessoren I
"),3,IF(OR(Modulplaner_WINFO!$O$15="Basispraktikum Arbeiten mit Datenbanksystemen
",Modulplaner_WINFO!$O$15="Basispraktikum Mobile Roboter
",Modulplaner_WINFO!$O$15="Basispraktikum Protocol Engineering
",Modulplaner_WINFO!$O$15="Basispraktikum TI: Hardwarenaher Systementwurf
",Modulplaner_WINFO!$O$15="Basispraktikum zum ICPC-Programmierwettbewerb
",Modulplaner_WINFO!$O$15="Datenbanksysteme
",Modulplaner_WINFO!$O$15="Einführung in Rechnernetze
",Modulplaner_WINFO!$O$15="Lego Mindstorms - Basispraktikum
",Modulplaner_WINFO!$O$15="MARS-Basispraktikum
",Modulplaner_WINFO!$O$15="Mechano-Informatik in der Robotik
",Modulplaner_WINFO!$O$15="Web-Anwendungen und Serviceorientierte Architekturen I
",Modulplaner_WINFO!$O$15="Wirtschaftsinformatik I
",Modulplaner_WINFO!$O$15="Wirtschaftsinformatik II
"),4,IF(OR(Modulplaner_WINFO!$O$15="Algorithmen für planare Graphen
",Modulplaner_WINFO!$O$15="Algorithmische Methoden für schwere Optimierungsprobleme
",Modulplaner_WINFO!$O$15="Basispraktikum Web-Anwendungen und Serviceorientierte Architekturen (I)
",Modulplaner_WINFO!$O$15="Einführung in das Privatrecht
",Modulplaner_WINFO!$O$15="Flächen im CAD
",Modulplaner_WINFO!$O$15="Geometrische Grundlagen der Geometrieverarbeitung
",Modulplaner_WINFO!$O$15="Kurven im CAD
",Modulplaner_WINFO!$O$15="Mobile Computing und Internet der Dinge
",Modulplaner_WINFO!$O$15="Programmieren
",Modulplaner_WINFO!$O$15="Volkswirtschaftslehre
"),5,IF(OR(Modulplaner_WINFO!$O$15="Algorithmen I
",Modulplaner_WINFO!$O$15="Algorithmen II
",Modulplaner_WINFO!$O$15="Computergrafik
",Modulplaner_WINFO!$O$15="Digitaltechnik und Entwurfsverfahren
",Modulplaner_WINFO!$O$15="Echtzeitsysteme
",Modulplaner_WINFO!$O$15="Formale Systeme
",Modulplaner_WINFO!$O$15="Geistiger Eigentum und Datenschutz
",Modulplaner_WINFO!$O$15="Grundbegriffe der Informatik
",Modulplaner_WINFO!$O$15="Kognitive Systeme
",Modulplaner_WINFO!$O$15="Mensch-Maschine-Interaktion
",Modulplaner_WINFO!$O$15="Rechnerorganisation
",Modulplaner_WINFO!$O$15="Rechnerstrukturen
",Modulplaner_WINFO!$O$15="Robotik I - Einführung in die Robotik
",Modulplaner_WINFO!$O$15="Sicherheit
",Modulplaner_WINFO!$O$15="Softwaretechnik I
",Modulplaner_WINFO!$O$15="Softwaretechnik II
",Modulplaner_WINFO!$O$15="Telematik
",Modulplaner_WINFO!$O$15="Theoretische Informatik
",Modulplaner_WINFO!$O$15="Verfassungs- und Verwaltungsrecht
"),6,IF(OR(Modulplaner_WINFO!$O$15="Angewandte Informatik
",Modulplaner_WINFO!$O$15="Betriebswirtschafslehre
",Modulplaner_WINFO!$O$15="Mathematik I
",Modulplaner_WINFO!$O$15="Mathematik II
",Modulplaner_WINFO!$O$15="Teamprojekt Softwareentwicklung
"),8,IF(Modulplaner_WINFO!$O$15="Einführung in die Statistik
",10,9))))))))</f>
        <v>0</v>
      </c>
      <c r="M10" s="104">
        <f>IF(ISBLANK(Modulplaner_WINFO!$O$16),0,MIN(Modulplaner_WINFO!$P$16,IF(OR(Modulplaner_WINFO!$O$16="Geometrische Optimierung
",Modulplaner_WINFO!$O$16="Mikroprozessoren I
"),3,IF(OR(Modulplaner_WINFO!$O$16="Basispraktikum Arbeiten mit Datenbanksystemen
",Modulplaner_WINFO!$O$16="Basispraktikum Mobile Roboter
",Modulplaner_WINFO!$O$16="Basispraktikum Protocol Engineering
",Modulplaner_WINFO!$O$16="Basispraktikum TI: Hardwarenaher Systementwurf
",Modulplaner_WINFO!$O$16="Basispraktikum zum ICPC-Programmierwettbewerb
",Modulplaner_WINFO!$O$16="Datenbanksysteme
",Modulplaner_WINFO!$O$16="Einführung in Rechnernetze
",Modulplaner_WINFO!$O$16="Lego Mindstorms - Basispraktikum
",Modulplaner_WINFO!$O$16="MARS-Basispraktikum
",Modulplaner_WINFO!$O$16="Mechano-Informatik in der Robotik
",Modulplaner_WINFO!$O$16="Web-Anwendungen und Serviceorientierte Architekturen I
",Modulplaner_WINFO!$O$16="Wirtschaftsinformatik I
",Modulplaner_WINFO!$O$16="Wirtschaftsinformatik II
"),4,IF(OR(Modulplaner_WINFO!$O$16="Algorithmen für planare Graphen
",Modulplaner_WINFO!$O$16="Algorithmische Methoden für schwere Optimierungsprobleme
",Modulplaner_WINFO!$O$16="Basispraktikum Web-Anwendungen und Serviceorientierte Architekturen (I)
",Modulplaner_WINFO!$O$16="Einführung in das Privatrecht
",Modulplaner_WINFO!$O$16="Flächen im CAD
",Modulplaner_WINFO!$O$16="Geometrische Grundlagen der Geometrieverarbeitung
",Modulplaner_WINFO!$O$16="Kurven im CAD
",Modulplaner_WINFO!$O$16="Mobile Computing und Internet der Dinge
",Modulplaner_WINFO!$O$16="Programmieren
",Modulplaner_WINFO!$O$16="Volkswirtschaftslehre
"),5,IF(OR(Modulplaner_WINFO!$O$16="Algorithmen I
",Modulplaner_WINFO!$O$16="Algorithmen II
",Modulplaner_WINFO!$O$16="Computergrafik
",Modulplaner_WINFO!$O$16="Digitaltechnik und Entwurfsverfahren
",Modulplaner_WINFO!$O$16="Echtzeitsysteme
",Modulplaner_WINFO!$O$16="Formale Systeme
",Modulplaner_WINFO!$O$16="Geistiger Eigentum und Datenschutz
",Modulplaner_WINFO!$O$16="Grundbegriffe der Informatik
",Modulplaner_WINFO!$O$16="Kognitive Systeme
",Modulplaner_WINFO!$O$16="Mensch-Maschine-Interaktion
",Modulplaner_WINFO!$O$16="Rechnerorganisation
",Modulplaner_WINFO!$O$16="Rechnerstrukturen
",Modulplaner_WINFO!$O$16="Robotik I - Einführung in die Robotik
",Modulplaner_WINFO!$O$16="Sicherheit
",Modulplaner_WINFO!$O$16="Softwaretechnik I
",Modulplaner_WINFO!$O$16="Softwaretechnik II
",Modulplaner_WINFO!$O$16="Telematik
",Modulplaner_WINFO!$O$16="Theoretische Informatik
",Modulplaner_WINFO!$O$16="Verfassungs- und Verwaltungsrecht
"),6,IF(OR(Modulplaner_WINFO!$O$16="Angewandte Informatik
",Modulplaner_WINFO!$O$16="Betriebswirtschafslehre
",Modulplaner_WINFO!$O$16="Mathematik I
",Modulplaner_WINFO!$O$16="Mathematik II
",Modulplaner_WINFO!$O$16="Teamprojekt Softwareentwicklung
"),8,IF(Modulplaner_WINFO!$O$16="Einführung in die Statistik
",10,9))))))))</f>
        <v>0</v>
      </c>
      <c r="N10" s="104">
        <f>IF(ISBLANK(Modulplaner_WINFO!$O$17),0,MIN(Modulplaner_WINFO!$P$17,IF(OR(Modulplaner_WINFO!$O$17="Geometrische Optimierung
",Modulplaner_WINFO!$O$17="Mikroprozessoren I
"),3,IF(OR(Modulplaner_WINFO!$O$17="Basispraktikum Arbeiten mit Datenbanksystemen
",Modulplaner_WINFO!$O$17="Basispraktikum Mobile Roboter
",Modulplaner_WINFO!$O$17="Basispraktikum Protocol Engineering
",Modulplaner_WINFO!$O$17="Basispraktikum TI: Hardwarenaher Systementwurf
",Modulplaner_WINFO!$O$17="Basispraktikum zum ICPC-Programmierwettbewerb
",Modulplaner_WINFO!$O$17="Datenbanksysteme
",Modulplaner_WINFO!$O$17="Einführung in Rechnernetze
",Modulplaner_WINFO!$O$17="Lego Mindstorms - Basispraktikum
",Modulplaner_WINFO!$O$17="MARS-Basispraktikum
",Modulplaner_WINFO!$O$17="Mechano-Informatik in der Robotik
",Modulplaner_WINFO!$O$17="Web-Anwendungen und Serviceorientierte Architekturen I
",Modulplaner_WINFO!$O$17="Wirtschaftsinformatik I
",Modulplaner_WINFO!$O$17="Wirtschaftsinformatik II
"),4,IF(OR(Modulplaner_WINFO!$O$17="Algorithmen für planare Graphen
",Modulplaner_WINFO!$O$17="Algorithmische Methoden für schwere Optimierungsprobleme
",Modulplaner_WINFO!$O$17="Basispraktikum Web-Anwendungen und Serviceorientierte Architekturen (I)
",Modulplaner_WINFO!$O$17="Einführung in das Privatrecht
",Modulplaner_WINFO!$O$17="Flächen im CAD
",Modulplaner_WINFO!$O$17="Geometrische Grundlagen der Geometrieverarbeitung
",Modulplaner_WINFO!$O$17="Kurven im CAD
",Modulplaner_WINFO!$O$17="Mobile Computing und Internet der Dinge
",Modulplaner_WINFO!$O$17="Programmieren
",Modulplaner_WINFO!$O$17="Volkswirtschaftslehre
"),5,IF(OR(Modulplaner_WINFO!$O$17="Algorithmen I
",Modulplaner_WINFO!$O$17="Algorithmen II
",Modulplaner_WINFO!$O$17="Computergrafik
",Modulplaner_WINFO!$O$17="Digitaltechnik und Entwurfsverfahren
",Modulplaner_WINFO!$O$17="Echtzeitsysteme
",Modulplaner_WINFO!$O$17="Formale Systeme
",Modulplaner_WINFO!$O$17="Geistiger Eigentum und Datenschutz
",Modulplaner_WINFO!$O$17="Grundbegriffe der Informatik
",Modulplaner_WINFO!$O$17="Kognitive Systeme
",Modulplaner_WINFO!$O$17="Mensch-Maschine-Interaktion
",Modulplaner_WINFO!$O$17="Rechnerorganisation
",Modulplaner_WINFO!$O$17="Rechnerstrukturen
",Modulplaner_WINFO!$O$17="Robotik I - Einführung in die Robotik
",Modulplaner_WINFO!$O$17="Sicherheit
",Modulplaner_WINFO!$O$17="Softwaretechnik I
",Modulplaner_WINFO!$O$17="Softwaretechnik II
",Modulplaner_WINFO!$O$17="Telematik
",Modulplaner_WINFO!$O$17="Theoretische Informatik
",Modulplaner_WINFO!$O$17="Verfassungs- und Verwaltungsrecht
"),6,IF(OR(Modulplaner_WINFO!$O$17="Angewandte Informatik
",Modulplaner_WINFO!$O$17="Betriebswirtschafslehre
",Modulplaner_WINFO!$O$17="Mathematik I
",Modulplaner_WINFO!$O$17="Mathematik II
",Modulplaner_WINFO!$O$17="Teamprojekt Softwareentwicklung
"),8,IF(Modulplaner_WINFO!$O$17="Einführung in die Statistik
",10,9))))))))</f>
        <v>0</v>
      </c>
      <c r="O10" s="1">
        <f>IF(ISBLANK(Modulplaner_WINFO!$O$18),0,3)</f>
        <v>0</v>
      </c>
      <c r="P10" s="1">
        <f>IF(ISBLANK(Modulplaner_WINFO!$O$19),0,15)</f>
        <v>0</v>
      </c>
      <c r="Q10">
        <v>0</v>
      </c>
    </row>
    <row r="11" spans="1:19" ht="28.8" x14ac:dyDescent="0.3">
      <c r="A11" s="14" t="s">
        <v>175</v>
      </c>
      <c r="B11">
        <v>4</v>
      </c>
      <c r="E11" s="22" t="s">
        <v>37</v>
      </c>
      <c r="F11" s="104">
        <f>IF(ISBLANK(Modulplaner_WINFO!$Q$9),0,MIN(Modulplaner_WINFO!$R$9,IF(OR(Modulplaner_WINFO!$Q$9="Geometrische Optimierung
",Modulplaner_WINFO!$Q$9="Mikroprozessoren I
"),3,IF(OR(Modulplaner_WINFO!$Q$9="Basispraktikum Arbeiten mit Datenbanksystemen
",Modulplaner_WINFO!$Q$9="Basispraktikum Mobile Roboter
",Modulplaner_WINFO!$Q$9="Basispraktikum Protocol Engineering
",Modulplaner_WINFO!$Q$9="Basispraktikum TI: Hardwarenaher Systementwurf
",Modulplaner_WINFO!$Q$9="Basispraktikum zum ICPC-Programmierwettbewerb
",Modulplaner_WINFO!$Q$9="Datenbanksysteme
",Modulplaner_WINFO!$Q$9="Einführung in Rechnernetze
",Modulplaner_WINFO!$Q$9="Lego Mindstorms - Basispraktikum
",Modulplaner_WINFO!$Q$9="MARS-Basispraktikum
",Modulplaner_WINFO!$Q$9="Mechano-Informatik in der Robotik
",Modulplaner_WINFO!$Q$9="Web-Anwendungen und Serviceorientierte Architekturen I
",Modulplaner_WINFO!$Q$9="Wirtschaftsinformatik I
",Modulplaner_WINFO!$Q$9="Wirtschaftsinformatik II
"),4,IF(OR(Modulplaner_WINFO!$Q$9="Algorithmen für planare Graphen
",Modulplaner_WINFO!$Q$9="Algorithmische Methoden für schwere Optimierungsprobleme
",Modulplaner_WINFO!$Q$9="Basispraktikum Web-Anwendungen und Serviceorientierte Architekturen (I)
",Modulplaner_WINFO!$Q$9="Einführung in das Privatrecht
",Modulplaner_WINFO!$Q$9="Flächen im CAD
",Modulplaner_WINFO!$Q$9="Geometrische Grundlagen der Geometrieverarbeitung
",Modulplaner_WINFO!$Q$9="Kurven im CAD
",Modulplaner_WINFO!$Q$9="Mobile Computing und Internet der Dinge
",Modulplaner_WINFO!$Q$9="Programmieren
",Modulplaner_WINFO!$Q$9="Volkswirtschaftslehre
"),5,IF(OR(Modulplaner_WINFO!$Q$9="Algorithmen I
",Modulplaner_WINFO!$Q$9="Algorithmen II
",Modulplaner_WINFO!$Q$9="Computergrafik
",Modulplaner_WINFO!$Q$9="Digitaltechnik und Entwurfsverfahren
",Modulplaner_WINFO!$Q$9="Echtzeitsysteme
",Modulplaner_WINFO!$Q$9="Formale Systeme
",Modulplaner_WINFO!$Q$9="Geistiger Eigentum und Datenschutz
",Modulplaner_WINFO!$Q$9="Grundbegriffe der Informatik
",Modulplaner_WINFO!$Q$9="Kognitive Systeme
",Modulplaner_WINFO!$Q$9="Mensch-Maschine-Interaktion
",Modulplaner_WINFO!$Q$9="Rechnerorganisation
",Modulplaner_WINFO!$Q$9="Rechnerstrukturen
",Modulplaner_WINFO!$Q$9="Robotik I - Einführung in die Robotik
",Modulplaner_WINFO!$Q$9="Sicherheit
",Modulplaner_WINFO!$Q$9="Softwaretechnik I
",Modulplaner_WINFO!$Q$9="Softwaretechnik II
",Modulplaner_WINFO!$Q$9="Telematik
",Modulplaner_WINFO!$Q$9="Theoretische Informatik
",Modulplaner_WINFO!$Q$9="Verfassungs- und Verwaltungsrecht
"),6,IF(OR(Modulplaner_WINFO!$Q$9="Angewandte Informatik
",Modulplaner_WINFO!$Q$9="Betriebswirtschafslehre
",Modulplaner_WINFO!$Q$9="Mathematik I
",Modulplaner_WINFO!$Q$9="Mathematik II
",Modulplaner_WINFO!$Q$9="Teamprojekt Softwareentwicklung
"),8,IF(Modulplaner_WINFO!$Q$9="Einführung in die Statistik
",10,9))))))))</f>
        <v>0</v>
      </c>
      <c r="G11" s="104">
        <f>IF(ISBLANK(Modulplaner_WINFO!$Q$10),0,MIN(Modulplaner_WINFO!$R$10,IF(OR(Modulplaner_WINFO!$Q$10="Geometrische Optimierung
",Modulplaner_WINFO!$Q$10="Mikroprozessoren I
"),3,IF(OR(Modulplaner_WINFO!$Q$10="Basispraktikum Arbeiten mit Datenbanksystemen
",Modulplaner_WINFO!$Q$10="Basispraktikum Mobile Roboter
",Modulplaner_WINFO!$Q$10="Basispraktikum Protocol Engineering
",Modulplaner_WINFO!$Q$10="Basispraktikum TI: Hardwarenaher Systementwurf
",Modulplaner_WINFO!$Q$10="Basispraktikum zum ICPC-Programmierwettbewerb
",Modulplaner_WINFO!$Q$10="Datenbanksysteme
",Modulplaner_WINFO!$Q$10="Einführung in Rechnernetze
",Modulplaner_WINFO!$Q$10="Lego Mindstorms - Basispraktikum
",Modulplaner_WINFO!$Q$10="MARS-Basispraktikum
",Modulplaner_WINFO!$Q$10="Mechano-Informatik in der Robotik
",Modulplaner_WINFO!$Q$10="Web-Anwendungen und Serviceorientierte Architekturen I
",Modulplaner_WINFO!$Q$10="Wirtschaftsinformatik I
",Modulplaner_WINFO!$Q$10="Wirtschaftsinformatik II
"),4,IF(OR(Modulplaner_WINFO!$Q$10="Algorithmen für planare Graphen
",Modulplaner_WINFO!$Q$10="Algorithmische Methoden für schwere Optimierungsprobleme
",Modulplaner_WINFO!$Q$10="Basispraktikum Web-Anwendungen und Serviceorientierte Architekturen (I)
",Modulplaner_WINFO!$Q$10="Einführung in das Privatrecht
",Modulplaner_WINFO!$Q$10="Flächen im CAD
",Modulplaner_WINFO!$Q$10="Geometrische Grundlagen der Geometrieverarbeitung
",Modulplaner_WINFO!$Q$10="Kurven im CAD
",Modulplaner_WINFO!$Q$10="Mobile Computing und Internet der Dinge
",Modulplaner_WINFO!$Q$10="Programmieren
",Modulplaner_WINFO!$Q$10="Volkswirtschaftslehre
"),5,IF(OR(Modulplaner_WINFO!$Q$10="Algorithmen I
",Modulplaner_WINFO!$Q$10="Algorithmen II
",Modulplaner_WINFO!$Q$10="Computergrafik
",Modulplaner_WINFO!$Q$10="Digitaltechnik und Entwurfsverfahren
",Modulplaner_WINFO!$Q$10="Echtzeitsysteme
",Modulplaner_WINFO!$Q$10="Formale Systeme
",Modulplaner_WINFO!$Q$10="Geistiger Eigentum und Datenschutz
",Modulplaner_WINFO!$Q$10="Grundbegriffe der Informatik
",Modulplaner_WINFO!$Q$10="Kognitive Systeme
",Modulplaner_WINFO!$Q$10="Mensch-Maschine-Interaktion
",Modulplaner_WINFO!$Q$10="Rechnerorganisation
",Modulplaner_WINFO!$Q$10="Rechnerstrukturen
",Modulplaner_WINFO!$Q$10="Robotik I - Einführung in die Robotik
",Modulplaner_WINFO!$Q$10="Sicherheit
",Modulplaner_WINFO!$Q$10="Softwaretechnik I
",Modulplaner_WINFO!$Q$10="Softwaretechnik II
",Modulplaner_WINFO!$Q$10="Telematik
",Modulplaner_WINFO!$Q$10="Theoretische Informatik
",Modulplaner_WINFO!$Q$10="Verfassungs- und Verwaltungsrecht
"),6,IF(OR(Modulplaner_WINFO!$Q$10="Angewandte Informatik
",Modulplaner_WINFO!$Q$10="Betriebswirtschafslehre
",Modulplaner_WINFO!$Q$10="Mathematik I
",Modulplaner_WINFO!$Q$10="Mathematik II
",Modulplaner_WINFO!$Q$10="Teamprojekt Softwareentwicklung
"),8,IF(Modulplaner_WINFO!$Q$10="Einführung in die Statistik
",10,9))))))))</f>
        <v>0</v>
      </c>
      <c r="H11" s="104">
        <f>IF(ISBLANK(Modulplaner_WINFO!$Q$11),0,MIN(Modulplaner_WINFO!$R$11,IF(OR(Modulplaner_WINFO!$Q$11="Geometrische Optimierung
",Modulplaner_WINFO!$Q$11="Mikroprozessoren I
"),3,IF(OR(Modulplaner_WINFO!$Q$11="Basispraktikum Arbeiten mit Datenbanksystemen
",Modulplaner_WINFO!$Q$11="Basispraktikum Mobile Roboter
",Modulplaner_WINFO!$Q$11="Basispraktikum Protocol Engineering
",Modulplaner_WINFO!$Q$11="Basispraktikum TI: Hardwarenaher Systementwurf
",Modulplaner_WINFO!$Q$11="Basispraktikum zum ICPC-Programmierwettbewerb
",Modulplaner_WINFO!$Q$11="Datenbanksysteme
",Modulplaner_WINFO!$Q$11="Einführung in Rechnernetze
",Modulplaner_WINFO!$Q$11="Lego Mindstorms - Basispraktikum
",Modulplaner_WINFO!$Q$11="MARS-Basispraktikum
",Modulplaner_WINFO!$Q$11="Mechano-Informatik in der Robotik
",Modulplaner_WINFO!$Q$11="Web-Anwendungen und Serviceorientierte Architekturen I
",Modulplaner_WINFO!$Q$11="Wirtschaftsinformatik I
",Modulplaner_WINFO!$Q$11="Wirtschaftsinformatik II
"),4,IF(OR(Modulplaner_WINFO!$Q$11="Algorithmen für planare Graphen
",Modulplaner_WINFO!$Q$11="Algorithmische Methoden für schwere Optimierungsprobleme
",Modulplaner_WINFO!$Q$11="Basispraktikum Web-Anwendungen und Serviceorientierte Architekturen (I)
",Modulplaner_WINFO!$Q$11="Einführung in das Privatrecht
",Modulplaner_WINFO!$Q$11="Flächen im CAD
",Modulplaner_WINFO!$Q$11="Geometrische Grundlagen der Geometrieverarbeitung
",Modulplaner_WINFO!$Q$11="Kurven im CAD
",Modulplaner_WINFO!$Q$11="Mobile Computing und Internet der Dinge
",Modulplaner_WINFO!$Q$11="Programmieren
",Modulplaner_WINFO!$Q$11="Volkswirtschaftslehre
"),5,IF(OR(Modulplaner_WINFO!$Q$11="Algorithmen I
",Modulplaner_WINFO!$Q$11="Algorithmen II
",Modulplaner_WINFO!$Q$11="Computergrafik
",Modulplaner_WINFO!$Q$11="Digitaltechnik und Entwurfsverfahren
",Modulplaner_WINFO!$Q$11="Echtzeitsysteme
",Modulplaner_WINFO!$Q$11="Formale Systeme
",Modulplaner_WINFO!$Q$11="Geistiger Eigentum und Datenschutz
",Modulplaner_WINFO!$Q$11="Grundbegriffe der Informatik
",Modulplaner_WINFO!$Q$11="Kognitive Systeme
",Modulplaner_WINFO!$Q$11="Mensch-Maschine-Interaktion
",Modulplaner_WINFO!$Q$11="Rechnerorganisation
",Modulplaner_WINFO!$Q$11="Rechnerstrukturen
",Modulplaner_WINFO!$Q$11="Robotik I - Einführung in die Robotik
",Modulplaner_WINFO!$Q$11="Sicherheit
",Modulplaner_WINFO!$Q$11="Softwaretechnik I
",Modulplaner_WINFO!$Q$11="Softwaretechnik II
",Modulplaner_WINFO!$Q$11="Telematik
",Modulplaner_WINFO!$Q$11="Theoretische Informatik
",Modulplaner_WINFO!$Q$11="Verfassungs- und Verwaltungsrecht
"),6,IF(OR(Modulplaner_WINFO!$Q$11="Angewandte Informatik
",Modulplaner_WINFO!$Q$11="Betriebswirtschafslehre
",Modulplaner_WINFO!$Q$11="Mathematik I
",Modulplaner_WINFO!$Q$11="Mathematik II
",Modulplaner_WINFO!$Q$11="Teamprojekt Softwareentwicklung
"),8,IF(Modulplaner_WINFO!$Q$11="Einführung in die Statistik
",10,9))))))))</f>
        <v>0</v>
      </c>
      <c r="I11" s="104">
        <f>IF(ISBLANK(Modulplaner_WINFO!$Q$12),0,MIN(Modulplaner_WINFO!$R$12,IF(OR(Modulplaner_WINFO!$Q$12="Geometrische Optimierung
",Modulplaner_WINFO!$Q$12="Mikroprozessoren I
"),3,IF(OR(Modulplaner_WINFO!$Q$12="Basispraktikum Arbeiten mit Datenbanksystemen
",Modulplaner_WINFO!$Q$12="Basispraktikum Mobile Roboter
",Modulplaner_WINFO!$Q$12="Basispraktikum Protocol Engineering
",Modulplaner_WINFO!$Q$12="Basispraktikum TI: Hardwarenaher Systementwurf
",Modulplaner_WINFO!$Q$12="Basispraktikum zum ICPC-Programmierwettbewerb
",Modulplaner_WINFO!$Q$12="Datenbanksysteme
",Modulplaner_WINFO!$Q$12="Einführung in Rechnernetze
",Modulplaner_WINFO!$Q$12="Lego Mindstorms - Basispraktikum
",Modulplaner_WINFO!$Q$12="MARS-Basispraktikum
",Modulplaner_WINFO!$Q$12="Mechano-Informatik in der Robotik
",Modulplaner_WINFO!$Q$12="Web-Anwendungen und Serviceorientierte Architekturen I
",Modulplaner_WINFO!$Q$12="Wirtschaftsinformatik I
",Modulplaner_WINFO!$Q$12="Wirtschaftsinformatik II
"),4,IF(OR(Modulplaner_WINFO!$Q$12="Algorithmen für planare Graphen
",Modulplaner_WINFO!$Q$12="Algorithmische Methoden für schwere Optimierungsprobleme
",Modulplaner_WINFO!$Q$12="Basispraktikum Web-Anwendungen und Serviceorientierte Architekturen (I)
",Modulplaner_WINFO!$Q$12="Einführung in das Privatrecht
",Modulplaner_WINFO!$Q$12="Flächen im CAD
",Modulplaner_WINFO!$Q$12="Geometrische Grundlagen der Geometrieverarbeitung
",Modulplaner_WINFO!$Q$12="Kurven im CAD
",Modulplaner_WINFO!$Q$12="Mobile Computing und Internet der Dinge
",Modulplaner_WINFO!$Q$12="Programmieren
",Modulplaner_WINFO!$Q$12="Volkswirtschaftslehre
"),5,IF(OR(Modulplaner_WINFO!$Q$12="Algorithmen I
",Modulplaner_WINFO!$Q$12="Algorithmen II
",Modulplaner_WINFO!$Q$12="Computergrafik
",Modulplaner_WINFO!$Q$12="Digitaltechnik und Entwurfsverfahren
",Modulplaner_WINFO!$Q$12="Echtzeitsysteme
",Modulplaner_WINFO!$Q$12="Formale Systeme
",Modulplaner_WINFO!$Q$12="Geistiger Eigentum und Datenschutz
",Modulplaner_WINFO!$Q$12="Grundbegriffe der Informatik
",Modulplaner_WINFO!$Q$12="Kognitive Systeme
",Modulplaner_WINFO!$Q$12="Mensch-Maschine-Interaktion
",Modulplaner_WINFO!$Q$12="Rechnerorganisation
",Modulplaner_WINFO!$Q$12="Rechnerstrukturen
",Modulplaner_WINFO!$Q$12="Robotik I - Einführung in die Robotik
",Modulplaner_WINFO!$Q$12="Sicherheit
",Modulplaner_WINFO!$Q$12="Softwaretechnik I
",Modulplaner_WINFO!$Q$12="Softwaretechnik II
",Modulplaner_WINFO!$Q$12="Telematik
",Modulplaner_WINFO!$Q$12="Theoretische Informatik
",Modulplaner_WINFO!$Q$12="Verfassungs- und Verwaltungsrecht
"),6,IF(OR(Modulplaner_WINFO!$Q$12="Angewandte Informatik
",Modulplaner_WINFO!$Q$12="Betriebswirtschafslehre
",Modulplaner_WINFO!$Q$12="Mathematik I
",Modulplaner_WINFO!$Q$12="Mathematik II
",Modulplaner_WINFO!$Q$12="Teamprojekt Softwareentwicklung
"),8,IF(Modulplaner_WINFO!$Q$12="Einführung in die Statistik
",10,9))))))))</f>
        <v>0</v>
      </c>
      <c r="J11" s="104">
        <f>IF(ISBLANK(Modulplaner_WINFO!$Q$13),0,MIN(Modulplaner_WINFO!$R$13,IF(OR(Modulplaner_WINFO!$Q$13="Geometrische Optimierung
",Modulplaner_WINFO!$Q$13="Mikroprozessoren I
"),3,IF(OR(Modulplaner_WINFO!$Q$13="Basispraktikum Arbeiten mit Datenbanksystemen
",Modulplaner_WINFO!$Q$13="Basispraktikum Mobile Roboter
",Modulplaner_WINFO!$Q$13="Basispraktikum Protocol Engineering
",Modulplaner_WINFO!$Q$13="Basispraktikum TI: Hardwarenaher Systementwurf
",Modulplaner_WINFO!$Q$13="Basispraktikum zum ICPC-Programmierwettbewerb
",Modulplaner_WINFO!$Q$13="Datenbanksysteme
",Modulplaner_WINFO!$Q$13="Einführung in Rechnernetze
",Modulplaner_WINFO!$Q$13="Lego Mindstorms - Basispraktikum
",Modulplaner_WINFO!$Q$13="MARS-Basispraktikum
",Modulplaner_WINFO!$Q$13="Mechano-Informatik in der Robotik
",Modulplaner_WINFO!$Q$13="Web-Anwendungen und Serviceorientierte Architekturen I
",Modulplaner_WINFO!$Q$13="Wirtschaftsinformatik I
",Modulplaner_WINFO!$Q$13="Wirtschaftsinformatik II
"),4,IF(OR(Modulplaner_WINFO!$Q$13="Algorithmen für planare Graphen
",Modulplaner_WINFO!$Q$13="Algorithmische Methoden für schwere Optimierungsprobleme
",Modulplaner_WINFO!$Q$13="Basispraktikum Web-Anwendungen und Serviceorientierte Architekturen (I)
",Modulplaner_WINFO!$Q$13="Einführung in das Privatrecht
",Modulplaner_WINFO!$Q$13="Flächen im CAD
",Modulplaner_WINFO!$Q$13="Geometrische Grundlagen der Geometrieverarbeitung
",Modulplaner_WINFO!$Q$13="Kurven im CAD
",Modulplaner_WINFO!$Q$13="Mobile Computing und Internet der Dinge
",Modulplaner_WINFO!$Q$13="Programmieren
",Modulplaner_WINFO!$Q$13="Volkswirtschaftslehre
"),5,IF(OR(Modulplaner_WINFO!$Q$13="Algorithmen I
",Modulplaner_WINFO!$Q$13="Algorithmen II
",Modulplaner_WINFO!$Q$13="Computergrafik
",Modulplaner_WINFO!$Q$13="Digitaltechnik und Entwurfsverfahren
",Modulplaner_WINFO!$Q$13="Echtzeitsysteme
",Modulplaner_WINFO!$Q$13="Formale Systeme
",Modulplaner_WINFO!$Q$13="Geistiger Eigentum und Datenschutz
",Modulplaner_WINFO!$Q$13="Grundbegriffe der Informatik
",Modulplaner_WINFO!$Q$13="Kognitive Systeme
",Modulplaner_WINFO!$Q$13="Mensch-Maschine-Interaktion
",Modulplaner_WINFO!$Q$13="Rechnerorganisation
",Modulplaner_WINFO!$Q$13="Rechnerstrukturen
",Modulplaner_WINFO!$Q$13="Robotik I - Einführung in die Robotik
",Modulplaner_WINFO!$Q$13="Sicherheit
",Modulplaner_WINFO!$Q$13="Softwaretechnik I
",Modulplaner_WINFO!$Q$13="Softwaretechnik II
",Modulplaner_WINFO!$Q$13="Telematik
",Modulplaner_WINFO!$Q$13="Theoretische Informatik
",Modulplaner_WINFO!$Q$13="Verfassungs- und Verwaltungsrecht
"),6,IF(OR(Modulplaner_WINFO!$Q$13="Angewandte Informatik
",Modulplaner_WINFO!$Q$13="Betriebswirtschafslehre
",Modulplaner_WINFO!$Q$13="Mathematik I
",Modulplaner_WINFO!$Q$13="Mathematik II
",Modulplaner_WINFO!$Q$13="Teamprojekt Softwareentwicklung
"),8,IF(Modulplaner_WINFO!$Q$13="Einführung in die Statistik
",10,9))))))))</f>
        <v>0</v>
      </c>
      <c r="K11" s="104">
        <f>IF(ISBLANK(Modulplaner_WINFO!$Q$14),0,MIN(Modulplaner_WINFO!$R$14,IF(OR(Modulplaner_WINFO!$Q$14="Geometrische Optimierung
",Modulplaner_WINFO!$Q$14="Mikroprozessoren I
"),3,IF(OR(Modulplaner_WINFO!$Q$14="Basispraktikum Arbeiten mit Datenbanksystemen
",Modulplaner_WINFO!$Q$14="Basispraktikum Mobile Roboter
",Modulplaner_WINFO!$Q$14="Basispraktikum Protocol Engineering
",Modulplaner_WINFO!$Q$14="Basispraktikum TI: Hardwarenaher Systementwurf
",Modulplaner_WINFO!$Q$14="Basispraktikum zum ICPC-Programmierwettbewerb
",Modulplaner_WINFO!$Q$14="Datenbanksysteme
",Modulplaner_WINFO!$Q$14="Einführung in Rechnernetze
",Modulplaner_WINFO!$Q$14="Lego Mindstorms - Basispraktikum
",Modulplaner_WINFO!$Q$14="MARS-Basispraktikum
",Modulplaner_WINFO!$Q$14="Mechano-Informatik in der Robotik
",Modulplaner_WINFO!$Q$14="Web-Anwendungen und Serviceorientierte Architekturen I
",Modulplaner_WINFO!$Q$14="Wirtschaftsinformatik I
",Modulplaner_WINFO!$Q$14="Wirtschaftsinformatik II
"),4,IF(OR(Modulplaner_WINFO!$Q$14="Algorithmen für planare Graphen
",Modulplaner_WINFO!$Q$14="Algorithmische Methoden für schwere Optimierungsprobleme
",Modulplaner_WINFO!$Q$14="Basispraktikum Web-Anwendungen und Serviceorientierte Architekturen (I)
",Modulplaner_WINFO!$Q$14="Einführung in das Privatrecht
",Modulplaner_WINFO!$Q$14="Flächen im CAD
",Modulplaner_WINFO!$Q$14="Geometrische Grundlagen der Geometrieverarbeitung
",Modulplaner_WINFO!$Q$14="Kurven im CAD
",Modulplaner_WINFO!$Q$14="Mobile Computing und Internet der Dinge
",Modulplaner_WINFO!$Q$14="Programmieren
",Modulplaner_WINFO!$Q$14="Volkswirtschaftslehre
"),5,IF(OR(Modulplaner_WINFO!$Q$14="Algorithmen I
",Modulplaner_WINFO!$Q$14="Algorithmen II
",Modulplaner_WINFO!$Q$14="Computergrafik
",Modulplaner_WINFO!$Q$14="Digitaltechnik und Entwurfsverfahren
",Modulplaner_WINFO!$Q$14="Echtzeitsysteme
",Modulplaner_WINFO!$Q$14="Formale Systeme
",Modulplaner_WINFO!$Q$14="Geistiger Eigentum und Datenschutz
",Modulplaner_WINFO!$Q$14="Grundbegriffe der Informatik
",Modulplaner_WINFO!$Q$14="Kognitive Systeme
",Modulplaner_WINFO!$Q$14="Mensch-Maschine-Interaktion
",Modulplaner_WINFO!$Q$14="Rechnerorganisation
",Modulplaner_WINFO!$Q$14="Rechnerstrukturen
",Modulplaner_WINFO!$Q$14="Robotik I - Einführung in die Robotik
",Modulplaner_WINFO!$Q$14="Sicherheit
",Modulplaner_WINFO!$Q$14="Softwaretechnik I
",Modulplaner_WINFO!$Q$14="Softwaretechnik II
",Modulplaner_WINFO!$Q$14="Telematik
",Modulplaner_WINFO!$Q$14="Theoretische Informatik
",Modulplaner_WINFO!$Q$14="Verfassungs- und Verwaltungsrecht
"),6,IF(OR(Modulplaner_WINFO!$Q$14="Angewandte Informatik
",Modulplaner_WINFO!$Q$14="Betriebswirtschafslehre
",Modulplaner_WINFO!$Q$14="Mathematik I
",Modulplaner_WINFO!$Q$14="Mathematik II
",Modulplaner_WINFO!$Q$14="Teamprojekt Softwareentwicklung
"),8,IF(Modulplaner_WINFO!$Q$14="Einführung in die Statistik
",10,9))))))))</f>
        <v>0</v>
      </c>
      <c r="L11" s="104">
        <f>IF(ISBLANK(Modulplaner_WINFO!$Q$15),0,MIN(Modulplaner_WINFO!$R$15,IF(OR(Modulplaner_WINFO!$Q$15="Geometrische Optimierung
",Modulplaner_WINFO!$Q$15="Mikroprozessoren I
"),3,IF(OR(Modulplaner_WINFO!$Q$15="Basispraktikum Arbeiten mit Datenbanksystemen
",Modulplaner_WINFO!$Q$15="Basispraktikum Mobile Roboter
",Modulplaner_WINFO!$Q$15="Basispraktikum Protocol Engineering
",Modulplaner_WINFO!$Q$15="Basispraktikum TI: Hardwarenaher Systementwurf
",Modulplaner_WINFO!$Q$15="Basispraktikum zum ICPC-Programmierwettbewerb
",Modulplaner_WINFO!$Q$15="Datenbanksysteme
",Modulplaner_WINFO!$Q$15="Einführung in Rechnernetze
",Modulplaner_WINFO!$Q$15="Lego Mindstorms - Basispraktikum
",Modulplaner_WINFO!$Q$15="MARS-Basispraktikum
",Modulplaner_WINFO!$Q$15="Mechano-Informatik in der Robotik
",Modulplaner_WINFO!$Q$15="Web-Anwendungen und Serviceorientierte Architekturen I
",Modulplaner_WINFO!$Q$15="Wirtschaftsinformatik I
",Modulplaner_WINFO!$Q$15="Wirtschaftsinformatik II
"),4,IF(OR(Modulplaner_WINFO!$Q$15="Algorithmen für planare Graphen
",Modulplaner_WINFO!$Q$15="Algorithmische Methoden für schwere Optimierungsprobleme
",Modulplaner_WINFO!$Q$15="Basispraktikum Web-Anwendungen und Serviceorientierte Architekturen (I)
",Modulplaner_WINFO!$Q$15="Einführung in das Privatrecht
",Modulplaner_WINFO!$Q$15="Flächen im CAD
",Modulplaner_WINFO!$Q$15="Geometrische Grundlagen der Geometrieverarbeitung
",Modulplaner_WINFO!$Q$15="Kurven im CAD
",Modulplaner_WINFO!$Q$15="Mobile Computing und Internet der Dinge
",Modulplaner_WINFO!$Q$15="Programmieren
",Modulplaner_WINFO!$Q$15="Volkswirtschaftslehre
"),5,IF(OR(Modulplaner_WINFO!$Q$15="Algorithmen I
",Modulplaner_WINFO!$Q$15="Algorithmen II
",Modulplaner_WINFO!$Q$15="Computergrafik
",Modulplaner_WINFO!$Q$15="Digitaltechnik und Entwurfsverfahren
",Modulplaner_WINFO!$Q$15="Echtzeitsysteme
",Modulplaner_WINFO!$Q$15="Formale Systeme
",Modulplaner_WINFO!$Q$15="Geistiger Eigentum und Datenschutz
",Modulplaner_WINFO!$Q$15="Grundbegriffe der Informatik
",Modulplaner_WINFO!$Q$15="Kognitive Systeme
",Modulplaner_WINFO!$Q$15="Mensch-Maschine-Interaktion
",Modulplaner_WINFO!$Q$15="Rechnerorganisation
",Modulplaner_WINFO!$Q$15="Rechnerstrukturen
",Modulplaner_WINFO!$Q$15="Robotik I - Einführung in die Robotik
",Modulplaner_WINFO!$Q$15="Sicherheit
",Modulplaner_WINFO!$Q$15="Softwaretechnik I
",Modulplaner_WINFO!$Q$15="Softwaretechnik II
",Modulplaner_WINFO!$Q$15="Telematik
",Modulplaner_WINFO!$Q$15="Theoretische Informatik
",Modulplaner_WINFO!$Q$15="Verfassungs- und Verwaltungsrecht
"),6,IF(OR(Modulplaner_WINFO!$Q$15="Angewandte Informatik
",Modulplaner_WINFO!$Q$15="Betriebswirtschafslehre
",Modulplaner_WINFO!$Q$15="Mathematik I
",Modulplaner_WINFO!$Q$15="Mathematik II
",Modulplaner_WINFO!$Q$15="Teamprojekt Softwareentwicklung
"),8,IF(Modulplaner_WINFO!$Q$15="Einführung in die Statistik
",10,9))))))))</f>
        <v>0</v>
      </c>
      <c r="M11" s="104">
        <f>IF(ISBLANK(Modulplaner_WINFO!$Q$16),0,MIN(Modulplaner_WINFO!$R$16,IF(OR(Modulplaner_WINFO!$Q$16="Geometrische Optimierung
",Modulplaner_WINFO!$Q$16="Mikroprozessoren I
"),3,IF(OR(Modulplaner_WINFO!$Q$16="Basispraktikum Arbeiten mit Datenbanksystemen
",Modulplaner_WINFO!$Q$16="Basispraktikum Mobile Roboter
",Modulplaner_WINFO!$Q$16="Basispraktikum Protocol Engineering
",Modulplaner_WINFO!$Q$16="Basispraktikum TI: Hardwarenaher Systementwurf
",Modulplaner_WINFO!$Q$16="Basispraktikum zum ICPC-Programmierwettbewerb
",Modulplaner_WINFO!$Q$16="Datenbanksysteme
",Modulplaner_WINFO!$Q$16="Einführung in Rechnernetze
",Modulplaner_WINFO!$Q$16="Lego Mindstorms - Basispraktikum
",Modulplaner_WINFO!$Q$16="MARS-Basispraktikum
",Modulplaner_WINFO!$Q$16="Mechano-Informatik in der Robotik
",Modulplaner_WINFO!$Q$16="Web-Anwendungen und Serviceorientierte Architekturen I
",Modulplaner_WINFO!$Q$16="Wirtschaftsinformatik I
",Modulplaner_WINFO!$Q$16="Wirtschaftsinformatik II
"),4,IF(OR(Modulplaner_WINFO!$Q$16="Algorithmen für planare Graphen
",Modulplaner_WINFO!$Q$16="Algorithmische Methoden für schwere Optimierungsprobleme
",Modulplaner_WINFO!$Q$16="Basispraktikum Web-Anwendungen und Serviceorientierte Architekturen (I)
",Modulplaner_WINFO!$Q$16="Einführung in das Privatrecht
",Modulplaner_WINFO!$Q$16="Flächen im CAD
",Modulplaner_WINFO!$Q$16="Geometrische Grundlagen der Geometrieverarbeitung
",Modulplaner_WINFO!$Q$16="Kurven im CAD
",Modulplaner_WINFO!$Q$16="Mobile Computing und Internet der Dinge
",Modulplaner_WINFO!$Q$16="Programmieren
",Modulplaner_WINFO!$Q$16="Volkswirtschaftslehre
"),5,IF(OR(Modulplaner_WINFO!$Q$16="Algorithmen I
",Modulplaner_WINFO!$Q$16="Algorithmen II
",Modulplaner_WINFO!$Q$16="Computergrafik
",Modulplaner_WINFO!$Q$16="Digitaltechnik und Entwurfsverfahren
",Modulplaner_WINFO!$Q$16="Echtzeitsysteme
",Modulplaner_WINFO!$Q$16="Formale Systeme
",Modulplaner_WINFO!$Q$16="Geistiger Eigentum und Datenschutz
",Modulplaner_WINFO!$Q$16="Grundbegriffe der Informatik
",Modulplaner_WINFO!$Q$16="Kognitive Systeme
",Modulplaner_WINFO!$Q$16="Mensch-Maschine-Interaktion
",Modulplaner_WINFO!$Q$16="Rechnerorganisation
",Modulplaner_WINFO!$Q$16="Rechnerstrukturen
",Modulplaner_WINFO!$Q$16="Robotik I - Einführung in die Robotik
",Modulplaner_WINFO!$Q$16="Sicherheit
",Modulplaner_WINFO!$Q$16="Softwaretechnik I
",Modulplaner_WINFO!$Q$16="Softwaretechnik II
",Modulplaner_WINFO!$Q$16="Telematik
",Modulplaner_WINFO!$Q$16="Theoretische Informatik
",Modulplaner_WINFO!$Q$16="Verfassungs- und Verwaltungsrecht
"),6,IF(OR(Modulplaner_WINFO!$Q$16="Angewandte Informatik
",Modulplaner_WINFO!$Q$16="Betriebswirtschafslehre
",Modulplaner_WINFO!$Q$16="Mathematik I
",Modulplaner_WINFO!$Q$16="Mathematik II
",Modulplaner_WINFO!$Q$16="Teamprojekt Softwareentwicklung
"),8,IF(Modulplaner_WINFO!$Q$16="Einführung in die Statistik
",10,9))))))))</f>
        <v>0</v>
      </c>
      <c r="N11" s="104">
        <f>IF(ISBLANK(Modulplaner_WINFO!$Q$17),0,MIN(Modulplaner_WINFO!$R$17,IF(OR(Modulplaner_WINFO!$Q$17="Geometrische Optimierung
",Modulplaner_WINFO!$Q$17="Mikroprozessoren I
"),3,IF(OR(Modulplaner_WINFO!$Q$17="Basispraktikum Arbeiten mit Datenbanksystemen
",Modulplaner_WINFO!$Q$17="Basispraktikum Mobile Roboter
",Modulplaner_WINFO!$Q$17="Basispraktikum Protocol Engineering
",Modulplaner_WINFO!$Q$17="Basispraktikum TI: Hardwarenaher Systementwurf
",Modulplaner_WINFO!$Q$17="Basispraktikum zum ICPC-Programmierwettbewerb
",Modulplaner_WINFO!$Q$17="Datenbanksysteme
",Modulplaner_WINFO!$Q$17="Einführung in Rechnernetze
",Modulplaner_WINFO!$Q$17="Lego Mindstorms - Basispraktikum
",Modulplaner_WINFO!$Q$17="MARS-Basispraktikum
",Modulplaner_WINFO!$Q$17="Mechano-Informatik in der Robotik
",Modulplaner_WINFO!$Q$17="Web-Anwendungen und Serviceorientierte Architekturen I
",Modulplaner_WINFO!$Q$17="Wirtschaftsinformatik I
",Modulplaner_WINFO!$Q$17="Wirtschaftsinformatik II
"),4,IF(OR(Modulplaner_WINFO!$Q$17="Algorithmen für planare Graphen
",Modulplaner_WINFO!$Q$17="Algorithmische Methoden für schwere Optimierungsprobleme
",Modulplaner_WINFO!$Q$17="Basispraktikum Web-Anwendungen und Serviceorientierte Architekturen (I)
",Modulplaner_WINFO!$Q$17="Einführung in das Privatrecht
",Modulplaner_WINFO!$Q$17="Flächen im CAD
",Modulplaner_WINFO!$Q$17="Geometrische Grundlagen der Geometrieverarbeitung
",Modulplaner_WINFO!$Q$17="Kurven im CAD
",Modulplaner_WINFO!$Q$17="Mobile Computing und Internet der Dinge
",Modulplaner_WINFO!$Q$17="Programmieren
",Modulplaner_WINFO!$Q$17="Volkswirtschaftslehre
"),5,IF(OR(Modulplaner_WINFO!$Q$17="Algorithmen I
",Modulplaner_WINFO!$Q$17="Algorithmen II
",Modulplaner_WINFO!$Q$17="Computergrafik
",Modulplaner_WINFO!$Q$17="Digitaltechnik und Entwurfsverfahren
",Modulplaner_WINFO!$Q$17="Echtzeitsysteme
",Modulplaner_WINFO!$Q$17="Formale Systeme
",Modulplaner_WINFO!$Q$17="Geistiger Eigentum und Datenschutz
",Modulplaner_WINFO!$Q$17="Grundbegriffe der Informatik
",Modulplaner_WINFO!$Q$17="Kognitive Systeme
",Modulplaner_WINFO!$Q$17="Mensch-Maschine-Interaktion
",Modulplaner_WINFO!$Q$17="Rechnerorganisation
",Modulplaner_WINFO!$Q$17="Rechnerstrukturen
",Modulplaner_WINFO!$Q$17="Robotik I - Einführung in die Robotik
",Modulplaner_WINFO!$Q$17="Sicherheit
",Modulplaner_WINFO!$Q$17="Softwaretechnik I
",Modulplaner_WINFO!$Q$17="Softwaretechnik II
",Modulplaner_WINFO!$Q$17="Telematik
",Modulplaner_WINFO!$Q$17="Theoretische Informatik
",Modulplaner_WINFO!$Q$17="Verfassungs- und Verwaltungsrecht
"),6,IF(OR(Modulplaner_WINFO!$Q$17="Angewandte Informatik
",Modulplaner_WINFO!$Q$17="Betriebswirtschafslehre
",Modulplaner_WINFO!$Q$17="Mathematik I
",Modulplaner_WINFO!$Q$17="Mathematik II
",Modulplaner_WINFO!$Q$17="Teamprojekt Softwareentwicklung
"),8,IF(Modulplaner_WINFO!$Q$17="Einführung in die Statistik
",10,9))))))))</f>
        <v>0</v>
      </c>
      <c r="O11" s="1">
        <f>IF(ISBLANK(Modulplaner_WINFO!$Q$18),0,3)</f>
        <v>0</v>
      </c>
      <c r="P11" s="1">
        <f>IF(ISBLANK(Modulplaner_WINFO!$Q$19),0,15)</f>
        <v>0</v>
      </c>
      <c r="Q11">
        <v>0</v>
      </c>
    </row>
    <row r="12" spans="1:19" ht="43.2" x14ac:dyDescent="0.3">
      <c r="A12" s="15" t="s">
        <v>176</v>
      </c>
      <c r="B12">
        <v>4</v>
      </c>
      <c r="E12" s="22" t="s">
        <v>147</v>
      </c>
      <c r="F12" s="104">
        <f>IF(ISBLANK(Modulplaner_WINFO!$S$9),0,MIN(Modulplaner_WINFO!$T$9,IF(OR(Modulplaner_WINFO!$S$9="Geometrische Optimierung
",Modulplaner_WINFO!$S$9="Mikroprozessoren I
"),3,IF(OR(Modulplaner_WINFO!$S$9="Basispraktikum Arbeiten mit Datenbanksystemen
",Modulplaner_WINFO!$S$9="Basispraktikum Mobile Roboter
",Modulplaner_WINFO!$S$9="Basispraktikum Protocol Engineering
",Modulplaner_WINFO!$S$9="Basispraktikum TI: Hardwarenaher Systementwurf
",Modulplaner_WINFO!$S$9="Basispraktikum zum ICPC-Programmierwettbewerb
",Modulplaner_WINFO!$S$9="Datenbanksysteme
",Modulplaner_WINFO!$S$9="Einführung in Rechnernetze
",Modulplaner_WINFO!$S$9="Lego Mindstorms - Basispraktikum
",Modulplaner_WINFO!$S$9="MARS-Basispraktikum
",Modulplaner_WINFO!$S$9="Mechano-Informatik in der Robotik
",Modulplaner_WINFO!$S$9="Web-Anwendungen und Serviceorientierte Architekturen I
",Modulplaner_WINFO!$S$9="Wirtschaftsinformatik I
",Modulplaner_WINFO!$S$9="Wirtschaftsinformatik II
"),4,IF(OR(Modulplaner_WINFO!$S$9="Algorithmen für planare Graphen
",Modulplaner_WINFO!$S$9="Algorithmische Methoden für schwere Optimierungsprobleme
",Modulplaner_WINFO!$S$9="Basispraktikum Web-Anwendungen und Serviceorientierte Architekturen (I)
",Modulplaner_WINFO!$S$9="Einführung in das Privatrecht
",Modulplaner_WINFO!$S$9="Flächen im CAD
",Modulplaner_WINFO!$S$9="Geometrische Grundlagen der Geometrieverarbeitung
",Modulplaner_WINFO!$S$9="Kurven im CAD
",Modulplaner_WINFO!$S$9="Mobile Computing und Internet der Dinge
",Modulplaner_WINFO!$S$9="Programmieren
",Modulplaner_WINFO!$S$9="Volkswirtschaftslehre
"),5,IF(OR(Modulplaner_WINFO!$S$9="Algorithmen I
",Modulplaner_WINFO!$S$9="Algorithmen II
",Modulplaner_WINFO!$S$9="Computergrafik
",Modulplaner_WINFO!$S$9="Digitaltechnik und Entwurfsverfahren
",Modulplaner_WINFO!$S$9="Echtzeitsysteme
",Modulplaner_WINFO!$S$9="Formale Systeme
",Modulplaner_WINFO!$S$9="Geistiger Eigentum und Datenschutz
",Modulplaner_WINFO!$S$9="Grundbegriffe der Informatik
",Modulplaner_WINFO!$S$9="Kognitive Systeme
",Modulplaner_WINFO!$S$9="Mensch-Maschine-Interaktion
",Modulplaner_WINFO!$S$9="Rechnerorganisation
",Modulplaner_WINFO!$S$9="Rechnerstrukturen
",Modulplaner_WINFO!$S$9="Robotik I - Einführung in die Robotik
",Modulplaner_WINFO!$S$9="Sicherheit
",Modulplaner_WINFO!$S$9="Softwaretechnik I
",Modulplaner_WINFO!$S$9="Softwaretechnik II
",Modulplaner_WINFO!$S$9="Telematik
",Modulplaner_WINFO!$S$9="Theoretische Informatik
",Modulplaner_WINFO!$S$9="Verfassungs- und Verwaltungsrecht
"),6,IF(OR(Modulplaner_WINFO!$S$9="Angewandte Informatik
",Modulplaner_WINFO!$S$9="Betriebswirtschafslehre
",Modulplaner_WINFO!$S$9="Mathematik I
",Modulplaner_WINFO!$S$9="Mathematik II
",Modulplaner_WINFO!$S$9="Teamprojekt Softwareentwicklung
"),8,IF(Modulplaner_WINFO!$S$9="Einführung in die Statistik
",10,9))))))))</f>
        <v>0</v>
      </c>
      <c r="G12" s="104">
        <f>IF(ISBLANK(Modulplaner_WINFO!$S$10),0,MIN(Modulplaner_WINFO!$T$10,IF(OR(Modulplaner_WINFO!$S$10="Geometrische Optimierung
",Modulplaner_WINFO!$S$10="Mikroprozessoren I
"),3,IF(OR(Modulplaner_WINFO!$S$10="Basispraktikum Arbeiten mit Datenbanksystemen
",Modulplaner_WINFO!$S$10="Basispraktikum Mobile Roboter
",Modulplaner_WINFO!$S$10="Basispraktikum Protocol Engineering
",Modulplaner_WINFO!$S$10="Basispraktikum TI: Hardwarenaher Systementwurf
",Modulplaner_WINFO!$S$10="Basispraktikum zum ICPC-Programmierwettbewerb
",Modulplaner_WINFO!$S$10="Datenbanksysteme
",Modulplaner_WINFO!$S$10="Einführung in Rechnernetze
",Modulplaner_WINFO!$S$10="Lego Mindstorms - Basispraktikum
",Modulplaner_WINFO!$S$10="MARS-Basispraktikum
",Modulplaner_WINFO!$S$10="Mechano-Informatik in der Robotik
",Modulplaner_WINFO!$S$10="Web-Anwendungen und Serviceorientierte Architekturen I
",Modulplaner_WINFO!$S$10="Wirtschaftsinformatik I
",Modulplaner_WINFO!$S$10="Wirtschaftsinformatik II
"),4,IF(OR(Modulplaner_WINFO!$S$10="Algorithmen für planare Graphen
",Modulplaner_WINFO!$S$10="Algorithmische Methoden für schwere Optimierungsprobleme
",Modulplaner_WINFO!$S$10="Basispraktikum Web-Anwendungen und Serviceorientierte Architekturen (I)
",Modulplaner_WINFO!$S$10="Einführung in das Privatrecht
",Modulplaner_WINFO!$S$10="Flächen im CAD
",Modulplaner_WINFO!$S$10="Geometrische Grundlagen der Geometrieverarbeitung
",Modulplaner_WINFO!$S$10="Kurven im CAD
",Modulplaner_WINFO!$S$10="Mobile Computing und Internet der Dinge
",Modulplaner_WINFO!$S$10="Programmieren
",Modulplaner_WINFO!$S$10="Volkswirtschaftslehre
"),5,IF(OR(Modulplaner_WINFO!$S$10="Algorithmen I
",Modulplaner_WINFO!$S$10="Algorithmen II
",Modulplaner_WINFO!$S$10="Computergrafik
",Modulplaner_WINFO!$S$10="Digitaltechnik und Entwurfsverfahren
",Modulplaner_WINFO!$S$10="Echtzeitsysteme
",Modulplaner_WINFO!$S$10="Formale Systeme
",Modulplaner_WINFO!$S$10="Geistiger Eigentum und Datenschutz
",Modulplaner_WINFO!$S$10="Grundbegriffe der Informatik
",Modulplaner_WINFO!$S$10="Kognitive Systeme
",Modulplaner_WINFO!$S$10="Mensch-Maschine-Interaktion
",Modulplaner_WINFO!$S$10="Rechnerorganisation
",Modulplaner_WINFO!$S$10="Rechnerstrukturen
",Modulplaner_WINFO!$S$10="Robotik I - Einführung in die Robotik
",Modulplaner_WINFO!$S$10="Sicherheit
",Modulplaner_WINFO!$S$10="Softwaretechnik I
",Modulplaner_WINFO!$S$10="Softwaretechnik II
",Modulplaner_WINFO!$S$10="Telematik
",Modulplaner_WINFO!$S$10="Theoretische Informatik
",Modulplaner_WINFO!$S$10="Verfassungs- und Verwaltungsrecht
"),6,IF(OR(Modulplaner_WINFO!$S$10="Angewandte Informatik
",Modulplaner_WINFO!$S$10="Betriebswirtschafslehre
",Modulplaner_WINFO!$S$10="Mathematik I
",Modulplaner_WINFO!$S$10="Mathematik II
",Modulplaner_WINFO!$S$10="Teamprojekt Softwareentwicklung
"),8,IF(Modulplaner_WINFO!$S$10="Einführung in die Statistik
",10,9))))))))</f>
        <v>0</v>
      </c>
      <c r="H12" s="104">
        <f>IF(ISBLANK(Modulplaner_WINFO!$S$11),0,MIN(Modulplaner_WINFO!$T$11,IF(OR(Modulplaner_WINFO!$S$11="Geometrische Optimierung
",Modulplaner_WINFO!$S$11="Mikroprozessoren I
"),3,IF(OR(Modulplaner_WINFO!$S$11="Basispraktikum Arbeiten mit Datenbanksystemen
",Modulplaner_WINFO!$S$11="Basispraktikum Mobile Roboter
",Modulplaner_WINFO!$S$11="Basispraktikum Protocol Engineering
",Modulplaner_WINFO!$S$11="Basispraktikum TI: Hardwarenaher Systementwurf
",Modulplaner_WINFO!$S$11="Basispraktikum zum ICPC-Programmierwettbewerb
",Modulplaner_WINFO!$S$11="Datenbanksysteme
",Modulplaner_WINFO!$S$11="Einführung in Rechnernetze
",Modulplaner_WINFO!$S$11="Lego Mindstorms - Basispraktikum
",Modulplaner_WINFO!$S$11="MARS-Basispraktikum
",Modulplaner_WINFO!$S$11="Mechano-Informatik in der Robotik
",Modulplaner_WINFO!$S$11="Web-Anwendungen und Serviceorientierte Architekturen I
",Modulplaner_WINFO!$S$11="Wirtschaftsinformatik I
",Modulplaner_WINFO!$S$11="Wirtschaftsinformatik II
"),4,IF(OR(Modulplaner_WINFO!$S$11="Algorithmen für planare Graphen
",Modulplaner_WINFO!$S$11="Algorithmische Methoden für schwere Optimierungsprobleme
",Modulplaner_WINFO!$S$11="Basispraktikum Web-Anwendungen und Serviceorientierte Architekturen (I)
",Modulplaner_WINFO!$S$11="Einführung in das Privatrecht
",Modulplaner_WINFO!$S$11="Flächen im CAD
",Modulplaner_WINFO!$S$11="Geometrische Grundlagen der Geometrieverarbeitung
",Modulplaner_WINFO!$S$11="Kurven im CAD
",Modulplaner_WINFO!$S$11="Mobile Computing und Internet der Dinge
",Modulplaner_WINFO!$S$11="Programmieren
",Modulplaner_WINFO!$S$11="Volkswirtschaftslehre
"),5,IF(OR(Modulplaner_WINFO!$S$11="Algorithmen I
",Modulplaner_WINFO!$S$11="Algorithmen II
",Modulplaner_WINFO!$S$11="Computergrafik
",Modulplaner_WINFO!$S$11="Digitaltechnik und Entwurfsverfahren
",Modulplaner_WINFO!$S$11="Echtzeitsysteme
",Modulplaner_WINFO!$S$11="Formale Systeme
",Modulplaner_WINFO!$S$11="Geistiger Eigentum und Datenschutz
",Modulplaner_WINFO!$S$11="Grundbegriffe der Informatik
",Modulplaner_WINFO!$S$11="Kognitive Systeme
",Modulplaner_WINFO!$S$11="Mensch-Maschine-Interaktion
",Modulplaner_WINFO!$S$11="Rechnerorganisation
",Modulplaner_WINFO!$S$11="Rechnerstrukturen
",Modulplaner_WINFO!$S$11="Robotik I - Einführung in die Robotik
",Modulplaner_WINFO!$S$11="Sicherheit
",Modulplaner_WINFO!$S$11="Softwaretechnik I
",Modulplaner_WINFO!$S$11="Softwaretechnik II
",Modulplaner_WINFO!$S$11="Telematik
",Modulplaner_WINFO!$S$11="Theoretische Informatik
",Modulplaner_WINFO!$S$11="Verfassungs- und Verwaltungsrecht
"),6,IF(OR(Modulplaner_WINFO!$S$11="Angewandte Informatik
",Modulplaner_WINFO!$S$11="Betriebswirtschafslehre
",Modulplaner_WINFO!$S$11="Mathematik I
",Modulplaner_WINFO!$S$11="Mathematik II
",Modulplaner_WINFO!$S$11="Teamprojekt Softwareentwicklung
"),8,IF(Modulplaner_WINFO!$S$11="Einführung in die Statistik
",10,9))))))))</f>
        <v>0</v>
      </c>
      <c r="I12" s="104">
        <f>IF(ISBLANK(Modulplaner_WINFO!$S$12),0,MIN(Modulplaner_WINFO!$T$12,IF(OR(Modulplaner_WINFO!$S$12="Geometrische Optimierung
",Modulplaner_WINFO!$S$12="Mikroprozessoren I
"),3,IF(OR(Modulplaner_WINFO!$S$12="Basispraktikum Arbeiten mit Datenbanksystemen
",Modulplaner_WINFO!$S$12="Basispraktikum Mobile Roboter
",Modulplaner_WINFO!$S$12="Basispraktikum Protocol Engineering
",Modulplaner_WINFO!$S$12="Basispraktikum TI: Hardwarenaher Systementwurf
",Modulplaner_WINFO!$S$12="Basispraktikum zum ICPC-Programmierwettbewerb
",Modulplaner_WINFO!$S$12="Datenbanksysteme
",Modulplaner_WINFO!$S$12="Einführung in Rechnernetze
",Modulplaner_WINFO!$S$12="Lego Mindstorms - Basispraktikum
",Modulplaner_WINFO!$S$12="MARS-Basispraktikum
",Modulplaner_WINFO!$S$12="Mechano-Informatik in der Robotik
",Modulplaner_WINFO!$S$12="Web-Anwendungen und Serviceorientierte Architekturen I
",Modulplaner_WINFO!$S$12="Wirtschaftsinformatik I
",Modulplaner_WINFO!$S$12="Wirtschaftsinformatik II
"),4,IF(OR(Modulplaner_WINFO!$S$12="Algorithmen für planare Graphen
",Modulplaner_WINFO!$S$12="Algorithmische Methoden für schwere Optimierungsprobleme
",Modulplaner_WINFO!$S$12="Basispraktikum Web-Anwendungen und Serviceorientierte Architekturen (I)
",Modulplaner_WINFO!$S$12="Einführung in das Privatrecht
",Modulplaner_WINFO!$S$12="Flächen im CAD
",Modulplaner_WINFO!$S$12="Geometrische Grundlagen der Geometrieverarbeitung
",Modulplaner_WINFO!$S$12="Kurven im CAD
",Modulplaner_WINFO!$S$12="Mobile Computing und Internet der Dinge
",Modulplaner_WINFO!$S$12="Programmieren
",Modulplaner_WINFO!$S$12="Volkswirtschaftslehre
"),5,IF(OR(Modulplaner_WINFO!$S$12="Algorithmen I
",Modulplaner_WINFO!$S$12="Algorithmen II
",Modulplaner_WINFO!$S$12="Computergrafik
",Modulplaner_WINFO!$S$12="Digitaltechnik und Entwurfsverfahren
",Modulplaner_WINFO!$S$12="Echtzeitsysteme
",Modulplaner_WINFO!$S$12="Formale Systeme
",Modulplaner_WINFO!$S$12="Geistiger Eigentum und Datenschutz
",Modulplaner_WINFO!$S$12="Grundbegriffe der Informatik
",Modulplaner_WINFO!$S$12="Kognitive Systeme
",Modulplaner_WINFO!$S$12="Mensch-Maschine-Interaktion
",Modulplaner_WINFO!$S$12="Rechnerorganisation
",Modulplaner_WINFO!$S$12="Rechnerstrukturen
",Modulplaner_WINFO!$S$12="Robotik I - Einführung in die Robotik
",Modulplaner_WINFO!$S$12="Sicherheit
",Modulplaner_WINFO!$S$12="Softwaretechnik I
",Modulplaner_WINFO!$S$12="Softwaretechnik II
",Modulplaner_WINFO!$S$12="Telematik
",Modulplaner_WINFO!$S$12="Theoretische Informatik
",Modulplaner_WINFO!$S$12="Verfassungs- und Verwaltungsrecht
"),6,IF(OR(Modulplaner_WINFO!$S$12="Angewandte Informatik
",Modulplaner_WINFO!$S$12="Betriebswirtschafslehre
",Modulplaner_WINFO!$S$12="Mathematik I
",Modulplaner_WINFO!$S$12="Mathematik II
",Modulplaner_WINFO!$S$12="Teamprojekt Softwareentwicklung
"),8,IF(Modulplaner_WINFO!$S$12="Einführung in die Statistik
",10,9))))))))</f>
        <v>0</v>
      </c>
      <c r="J12" s="104">
        <f>IF(ISBLANK(Modulplaner_WINFO!$S$13),0,MIN(Modulplaner_WINFO!$T$13,IF(OR(Modulplaner_WINFO!$S$13="Geometrische Optimierung
",Modulplaner_WINFO!$S$13="Mikroprozessoren I
"),3,IF(OR(Modulplaner_WINFO!$S$13="Basispraktikum Arbeiten mit Datenbanksystemen
",Modulplaner_WINFO!$S$13="Basispraktikum Mobile Roboter
",Modulplaner_WINFO!$S$13="Basispraktikum Protocol Engineering
",Modulplaner_WINFO!$S$13="Basispraktikum TI: Hardwarenaher Systementwurf
",Modulplaner_WINFO!$S$13="Basispraktikum zum ICPC-Programmierwettbewerb
",Modulplaner_WINFO!$S$13="Datenbanksysteme
",Modulplaner_WINFO!$S$13="Einführung in Rechnernetze
",Modulplaner_WINFO!$S$13="Lego Mindstorms - Basispraktikum
",Modulplaner_WINFO!$S$13="MARS-Basispraktikum
",Modulplaner_WINFO!$S$13="Mechano-Informatik in der Robotik
",Modulplaner_WINFO!$S$13="Web-Anwendungen und Serviceorientierte Architekturen I
",Modulplaner_WINFO!$S$13="Wirtschaftsinformatik I
",Modulplaner_WINFO!$S$13="Wirtschaftsinformatik II
"),4,IF(OR(Modulplaner_WINFO!$S$13="Algorithmen für planare Graphen
",Modulplaner_WINFO!$S$13="Algorithmische Methoden für schwere Optimierungsprobleme
",Modulplaner_WINFO!$S$13="Basispraktikum Web-Anwendungen und Serviceorientierte Architekturen (I)
",Modulplaner_WINFO!$S$13="Einführung in das Privatrecht
",Modulplaner_WINFO!$S$13="Flächen im CAD
",Modulplaner_WINFO!$S$13="Geometrische Grundlagen der Geometrieverarbeitung
",Modulplaner_WINFO!$S$13="Kurven im CAD
",Modulplaner_WINFO!$S$13="Mobile Computing und Internet der Dinge
",Modulplaner_WINFO!$S$13="Programmieren
",Modulplaner_WINFO!$S$13="Volkswirtschaftslehre
"),5,IF(OR(Modulplaner_WINFO!$S$13="Algorithmen I
",Modulplaner_WINFO!$S$13="Algorithmen II
",Modulplaner_WINFO!$S$13="Computergrafik
",Modulplaner_WINFO!$S$13="Digitaltechnik und Entwurfsverfahren
",Modulplaner_WINFO!$S$13="Echtzeitsysteme
",Modulplaner_WINFO!$S$13="Formale Systeme
",Modulplaner_WINFO!$S$13="Geistiger Eigentum und Datenschutz
",Modulplaner_WINFO!$S$13="Grundbegriffe der Informatik
",Modulplaner_WINFO!$S$13="Kognitive Systeme
",Modulplaner_WINFO!$S$13="Mensch-Maschine-Interaktion
",Modulplaner_WINFO!$S$13="Rechnerorganisation
",Modulplaner_WINFO!$S$13="Rechnerstrukturen
",Modulplaner_WINFO!$S$13="Robotik I - Einführung in die Robotik
",Modulplaner_WINFO!$S$13="Sicherheit
",Modulplaner_WINFO!$S$13="Softwaretechnik I
",Modulplaner_WINFO!$S$13="Softwaretechnik II
",Modulplaner_WINFO!$S$13="Telematik
",Modulplaner_WINFO!$S$13="Theoretische Informatik
",Modulplaner_WINFO!$S$13="Verfassungs- und Verwaltungsrecht
"),6,IF(OR(Modulplaner_WINFO!$S$13="Angewandte Informatik
",Modulplaner_WINFO!$S$13="Betriebswirtschafslehre
",Modulplaner_WINFO!$S$13="Mathematik I
",Modulplaner_WINFO!$S$13="Mathematik II
",Modulplaner_WINFO!$S$13="Teamprojekt Softwareentwicklung
"),8,IF(Modulplaner_WINFO!$S$13="Einführung in die Statistik
",10,9))))))))</f>
        <v>0</v>
      </c>
      <c r="K12" s="104">
        <f>IF(ISBLANK(Modulplaner_WINFO!$S$14),0,MIN(Modulplaner_WINFO!$T$14,IF(OR(Modulplaner_WINFO!$S$14="Geometrische Optimierung
",Modulplaner_WINFO!$S$14="Mikroprozessoren I
"),3,IF(OR(Modulplaner_WINFO!$S$14="Basispraktikum Arbeiten mit Datenbanksystemen
",Modulplaner_WINFO!$S$14="Basispraktikum Mobile Roboter
",Modulplaner_WINFO!$S$14="Basispraktikum Protocol Engineering
",Modulplaner_WINFO!$S$14="Basispraktikum TI: Hardwarenaher Systementwurf
",Modulplaner_WINFO!$S$14="Basispraktikum zum ICPC-Programmierwettbewerb
",Modulplaner_WINFO!$S$14="Datenbanksysteme
",Modulplaner_WINFO!$S$14="Einführung in Rechnernetze
",Modulplaner_WINFO!$S$14="Lego Mindstorms - Basispraktikum
",Modulplaner_WINFO!$S$14="MARS-Basispraktikum
",Modulplaner_WINFO!$S$14="Mechano-Informatik in der Robotik
",Modulplaner_WINFO!$S$14="Web-Anwendungen und Serviceorientierte Architekturen I
",Modulplaner_WINFO!$S$14="Wirtschaftsinformatik I
",Modulplaner_WINFO!$S$14="Wirtschaftsinformatik II
"),4,IF(OR(Modulplaner_WINFO!$S$14="Algorithmen für planare Graphen
",Modulplaner_WINFO!$S$14="Algorithmische Methoden für schwere Optimierungsprobleme
",Modulplaner_WINFO!$S$14="Basispraktikum Web-Anwendungen und Serviceorientierte Architekturen (I)
",Modulplaner_WINFO!$S$14="Einführung in das Privatrecht
",Modulplaner_WINFO!$S$14="Flächen im CAD
",Modulplaner_WINFO!$S$14="Geometrische Grundlagen der Geometrieverarbeitung
",Modulplaner_WINFO!$S$14="Kurven im CAD
",Modulplaner_WINFO!$S$14="Mobile Computing und Internet der Dinge
",Modulplaner_WINFO!$S$14="Programmieren
",Modulplaner_WINFO!$S$14="Volkswirtschaftslehre
"),5,IF(OR(Modulplaner_WINFO!$S$14="Algorithmen I
",Modulplaner_WINFO!$S$14="Algorithmen II
",Modulplaner_WINFO!$S$14="Computergrafik
",Modulplaner_WINFO!$S$14="Digitaltechnik und Entwurfsverfahren
",Modulplaner_WINFO!$S$14="Echtzeitsysteme
",Modulplaner_WINFO!$S$14="Formale Systeme
",Modulplaner_WINFO!$S$14="Geistiger Eigentum und Datenschutz
",Modulplaner_WINFO!$S$14="Grundbegriffe der Informatik
",Modulplaner_WINFO!$S$14="Kognitive Systeme
",Modulplaner_WINFO!$S$14="Mensch-Maschine-Interaktion
",Modulplaner_WINFO!$S$14="Rechnerorganisation
",Modulplaner_WINFO!$S$14="Rechnerstrukturen
",Modulplaner_WINFO!$S$14="Robotik I - Einführung in die Robotik
",Modulplaner_WINFO!$S$14="Sicherheit
",Modulplaner_WINFO!$S$14="Softwaretechnik I
",Modulplaner_WINFO!$S$14="Softwaretechnik II
",Modulplaner_WINFO!$S$14="Telematik
",Modulplaner_WINFO!$S$14="Theoretische Informatik
",Modulplaner_WINFO!$S$14="Verfassungs- und Verwaltungsrecht
"),6,IF(OR(Modulplaner_WINFO!$S$14="Angewandte Informatik
",Modulplaner_WINFO!$S$14="Betriebswirtschafslehre
",Modulplaner_WINFO!$S$14="Mathematik I
",Modulplaner_WINFO!$S$14="Mathematik II
",Modulplaner_WINFO!$S$14="Teamprojekt Softwareentwicklung
"),8,IF(Modulplaner_WINFO!$S$14="Einführung in die Statistik
",10,9))))))))</f>
        <v>0</v>
      </c>
      <c r="L12" s="104">
        <f>IF(ISBLANK(Modulplaner_WINFO!$S$15),0,MIN(Modulplaner_WINFO!$T$15,IF(OR(Modulplaner_WINFO!$S$15="Geometrische Optimierung
",Modulplaner_WINFO!$S$15="Mikroprozessoren I
"),3,IF(OR(Modulplaner_WINFO!$S$15="Basispraktikum Arbeiten mit Datenbanksystemen
",Modulplaner_WINFO!$S$15="Basispraktikum Mobile Roboter
",Modulplaner_WINFO!$S$15="Basispraktikum Protocol Engineering
",Modulplaner_WINFO!$S$15="Basispraktikum TI: Hardwarenaher Systementwurf
",Modulplaner_WINFO!$S$15="Basispraktikum zum ICPC-Programmierwettbewerb
",Modulplaner_WINFO!$S$15="Datenbanksysteme
",Modulplaner_WINFO!$S$15="Einführung in Rechnernetze
",Modulplaner_WINFO!$S$15="Lego Mindstorms - Basispraktikum
",Modulplaner_WINFO!$S$15="MARS-Basispraktikum
",Modulplaner_WINFO!$S$15="Mechano-Informatik in der Robotik
",Modulplaner_WINFO!$S$15="Web-Anwendungen und Serviceorientierte Architekturen I
",Modulplaner_WINFO!$S$15="Wirtschaftsinformatik I
",Modulplaner_WINFO!$S$15="Wirtschaftsinformatik II
"),4,IF(OR(Modulplaner_WINFO!$S$15="Algorithmen für planare Graphen
",Modulplaner_WINFO!$S$15="Algorithmische Methoden für schwere Optimierungsprobleme
",Modulplaner_WINFO!$S$15="Basispraktikum Web-Anwendungen und Serviceorientierte Architekturen (I)
",Modulplaner_WINFO!$S$15="Einführung in das Privatrecht
",Modulplaner_WINFO!$S$15="Flächen im CAD
",Modulplaner_WINFO!$S$15="Geometrische Grundlagen der Geometrieverarbeitung
",Modulplaner_WINFO!$S$15="Kurven im CAD
",Modulplaner_WINFO!$S$15="Mobile Computing und Internet der Dinge
",Modulplaner_WINFO!$S$15="Programmieren
",Modulplaner_WINFO!$S$15="Volkswirtschaftslehre
"),5,IF(OR(Modulplaner_WINFO!$S$15="Algorithmen I
",Modulplaner_WINFO!$S$15="Algorithmen II
",Modulplaner_WINFO!$S$15="Computergrafik
",Modulplaner_WINFO!$S$15="Digitaltechnik und Entwurfsverfahren
",Modulplaner_WINFO!$S$15="Echtzeitsysteme
",Modulplaner_WINFO!$S$15="Formale Systeme
",Modulplaner_WINFO!$S$15="Geistiger Eigentum und Datenschutz
",Modulplaner_WINFO!$S$15="Grundbegriffe der Informatik
",Modulplaner_WINFO!$S$15="Kognitive Systeme
",Modulplaner_WINFO!$S$15="Mensch-Maschine-Interaktion
",Modulplaner_WINFO!$S$15="Rechnerorganisation
",Modulplaner_WINFO!$S$15="Rechnerstrukturen
",Modulplaner_WINFO!$S$15="Robotik I - Einführung in die Robotik
",Modulplaner_WINFO!$S$15="Sicherheit
",Modulplaner_WINFO!$S$15="Softwaretechnik I
",Modulplaner_WINFO!$S$15="Softwaretechnik II
",Modulplaner_WINFO!$S$15="Telematik
",Modulplaner_WINFO!$S$15="Theoretische Informatik
",Modulplaner_WINFO!$S$15="Verfassungs- und Verwaltungsrecht
"),6,IF(OR(Modulplaner_WINFO!$S$15="Angewandte Informatik
",Modulplaner_WINFO!$S$15="Betriebswirtschafslehre
",Modulplaner_WINFO!$S$15="Mathematik I
",Modulplaner_WINFO!$S$15="Mathematik II
",Modulplaner_WINFO!$S$15="Teamprojekt Softwareentwicklung
"),8,IF(Modulplaner_WINFO!$S$15="Einführung in die Statistik
",10,9))))))))</f>
        <v>0</v>
      </c>
      <c r="M12" s="104">
        <f>IF(ISBLANK(Modulplaner_WINFO!$S$16),0,MIN(Modulplaner_WINFO!$T$16,IF(OR(Modulplaner_WINFO!$S$16="Geometrische Optimierung
",Modulplaner_WINFO!$S$16="Mikroprozessoren I
"),3,IF(OR(Modulplaner_WINFO!$S$16="Basispraktikum Arbeiten mit Datenbanksystemen
",Modulplaner_WINFO!$S$16="Basispraktikum Mobile Roboter
",Modulplaner_WINFO!$S$16="Basispraktikum Protocol Engineering
",Modulplaner_WINFO!$S$16="Basispraktikum TI: Hardwarenaher Systementwurf
",Modulplaner_WINFO!$S$16="Basispraktikum zum ICPC-Programmierwettbewerb
",Modulplaner_WINFO!$S$16="Datenbanksysteme
",Modulplaner_WINFO!$S$16="Einführung in Rechnernetze
",Modulplaner_WINFO!$S$16="Lego Mindstorms - Basispraktikum
",Modulplaner_WINFO!$S$16="MARS-Basispraktikum
",Modulplaner_WINFO!$S$16="Mechano-Informatik in der Robotik
",Modulplaner_WINFO!$S$16="Web-Anwendungen und Serviceorientierte Architekturen I
",Modulplaner_WINFO!$S$16="Wirtschaftsinformatik I
",Modulplaner_WINFO!$S$16="Wirtschaftsinformatik II
"),4,IF(OR(Modulplaner_WINFO!$S$16="Algorithmen für planare Graphen
",Modulplaner_WINFO!$S$16="Algorithmische Methoden für schwere Optimierungsprobleme
",Modulplaner_WINFO!$S$16="Basispraktikum Web-Anwendungen und Serviceorientierte Architekturen (I)
",Modulplaner_WINFO!$S$16="Einführung in das Privatrecht
",Modulplaner_WINFO!$S$16="Flächen im CAD
",Modulplaner_WINFO!$S$16="Geometrische Grundlagen der Geometrieverarbeitung
",Modulplaner_WINFO!$S$16="Kurven im CAD
",Modulplaner_WINFO!$S$16="Mobile Computing und Internet der Dinge
",Modulplaner_WINFO!$S$16="Programmieren
",Modulplaner_WINFO!$S$16="Volkswirtschaftslehre
"),5,IF(OR(Modulplaner_WINFO!$S$16="Algorithmen I
",Modulplaner_WINFO!$S$16="Algorithmen II
",Modulplaner_WINFO!$S$16="Computergrafik
",Modulplaner_WINFO!$S$16="Digitaltechnik und Entwurfsverfahren
",Modulplaner_WINFO!$S$16="Echtzeitsysteme
",Modulplaner_WINFO!$S$16="Formale Systeme
",Modulplaner_WINFO!$S$16="Geistiger Eigentum und Datenschutz
",Modulplaner_WINFO!$S$16="Grundbegriffe der Informatik
",Modulplaner_WINFO!$S$16="Kognitive Systeme
",Modulplaner_WINFO!$S$16="Mensch-Maschine-Interaktion
",Modulplaner_WINFO!$S$16="Rechnerorganisation
",Modulplaner_WINFO!$S$16="Rechnerstrukturen
",Modulplaner_WINFO!$S$16="Robotik I - Einführung in die Robotik
",Modulplaner_WINFO!$S$16="Sicherheit
",Modulplaner_WINFO!$S$16="Softwaretechnik I
",Modulplaner_WINFO!$S$16="Softwaretechnik II
",Modulplaner_WINFO!$S$16="Telematik
",Modulplaner_WINFO!$S$16="Theoretische Informatik
",Modulplaner_WINFO!$S$16="Verfassungs- und Verwaltungsrecht
"),6,IF(OR(Modulplaner_WINFO!$S$16="Angewandte Informatik
",Modulplaner_WINFO!$S$16="Betriebswirtschafslehre
",Modulplaner_WINFO!$S$16="Mathematik I
",Modulplaner_WINFO!$S$16="Mathematik II
",Modulplaner_WINFO!$S$16="Teamprojekt Softwareentwicklung
"),8,IF(Modulplaner_WINFO!$S$16="Einführung in die Statistik
",10,9))))))))</f>
        <v>0</v>
      </c>
      <c r="N12" s="104">
        <f>IF(ISBLANK(Modulplaner_WINFO!$S$17),0,MIN(Modulplaner_WINFO!$T$17,IF(OR(Modulplaner_WINFO!$S$17="Geometrische Optimierung
",Modulplaner_WINFO!$S$17="Mikroprozessoren I
"),3,IF(OR(Modulplaner_WINFO!$S$17="Basispraktikum Arbeiten mit Datenbanksystemen
",Modulplaner_WINFO!$S$17="Basispraktikum Mobile Roboter
",Modulplaner_WINFO!$S$17="Basispraktikum Protocol Engineering
",Modulplaner_WINFO!$S$17="Basispraktikum TI: Hardwarenaher Systementwurf
",Modulplaner_WINFO!$S$17="Basispraktikum zum ICPC-Programmierwettbewerb
",Modulplaner_WINFO!$S$17="Datenbanksysteme
",Modulplaner_WINFO!$S$17="Einführung in Rechnernetze
",Modulplaner_WINFO!$S$17="Lego Mindstorms - Basispraktikum
",Modulplaner_WINFO!$S$17="MARS-Basispraktikum
",Modulplaner_WINFO!$S$17="Mechano-Informatik in der Robotik
",Modulplaner_WINFO!$S$17="Web-Anwendungen und Serviceorientierte Architekturen I
",Modulplaner_WINFO!$S$17="Wirtschaftsinformatik I
",Modulplaner_WINFO!$S$17="Wirtschaftsinformatik II
"),4,IF(OR(Modulplaner_WINFO!$S$17="Algorithmen für planare Graphen
",Modulplaner_WINFO!$S$17="Algorithmische Methoden für schwere Optimierungsprobleme
",Modulplaner_WINFO!$S$17="Basispraktikum Web-Anwendungen und Serviceorientierte Architekturen (I)
",Modulplaner_WINFO!$S$17="Einführung in das Privatrecht
",Modulplaner_WINFO!$S$17="Flächen im CAD
",Modulplaner_WINFO!$S$17="Geometrische Grundlagen der Geometrieverarbeitung
",Modulplaner_WINFO!$S$17="Kurven im CAD
",Modulplaner_WINFO!$S$17="Mobile Computing und Internet der Dinge
",Modulplaner_WINFO!$S$17="Programmieren
",Modulplaner_WINFO!$S$17="Volkswirtschaftslehre
"),5,IF(OR(Modulplaner_WINFO!$S$17="Algorithmen I
",Modulplaner_WINFO!$S$17="Algorithmen II
",Modulplaner_WINFO!$S$17="Computergrafik
",Modulplaner_WINFO!$S$17="Digitaltechnik und Entwurfsverfahren
",Modulplaner_WINFO!$S$17="Echtzeitsysteme
",Modulplaner_WINFO!$S$17="Formale Systeme
",Modulplaner_WINFO!$S$17="Geistiger Eigentum und Datenschutz
",Modulplaner_WINFO!$S$17="Grundbegriffe der Informatik
",Modulplaner_WINFO!$S$17="Kognitive Systeme
",Modulplaner_WINFO!$S$17="Mensch-Maschine-Interaktion
",Modulplaner_WINFO!$S$17="Rechnerorganisation
",Modulplaner_WINFO!$S$17="Rechnerstrukturen
",Modulplaner_WINFO!$S$17="Robotik I - Einführung in die Robotik
",Modulplaner_WINFO!$S$17="Sicherheit
",Modulplaner_WINFO!$S$17="Softwaretechnik I
",Modulplaner_WINFO!$S$17="Softwaretechnik II
",Modulplaner_WINFO!$S$17="Telematik
",Modulplaner_WINFO!$S$17="Theoretische Informatik
",Modulplaner_WINFO!$S$17="Verfassungs- und Verwaltungsrecht
"),6,IF(OR(Modulplaner_WINFO!$S$17="Angewandte Informatik
",Modulplaner_WINFO!$S$17="Betriebswirtschafslehre
",Modulplaner_WINFO!$S$17="Mathematik I
",Modulplaner_WINFO!$S$17="Mathematik II
",Modulplaner_WINFO!$S$17="Teamprojekt Softwareentwicklung
"),8,IF(Modulplaner_WINFO!$S$17="Einführung in die Statistik
",10,9))))))))</f>
        <v>0</v>
      </c>
      <c r="O12" s="1">
        <f>IF(ISBLANK(Modulplaner_WINFO!$S$18),0,3)</f>
        <v>0</v>
      </c>
      <c r="P12" s="1">
        <f>IF(ISBLANK(Modulplaner_WINFO!$S$19),0,15)</f>
        <v>0</v>
      </c>
      <c r="Q12">
        <v>0</v>
      </c>
    </row>
    <row r="13" spans="1:19" ht="43.2" x14ac:dyDescent="0.3">
      <c r="A13" s="14" t="s">
        <v>177</v>
      </c>
      <c r="B13">
        <v>5</v>
      </c>
    </row>
    <row r="14" spans="1:19" ht="45" x14ac:dyDescent="0.45">
      <c r="A14" s="15" t="s">
        <v>178</v>
      </c>
      <c r="B14">
        <v>4</v>
      </c>
      <c r="E14" s="106" t="s">
        <v>165</v>
      </c>
      <c r="F14" s="22" t="s">
        <v>30</v>
      </c>
      <c r="G14" s="22" t="s">
        <v>31</v>
      </c>
      <c r="H14" s="22" t="s">
        <v>32</v>
      </c>
      <c r="I14" s="22" t="s">
        <v>33</v>
      </c>
      <c r="J14" s="22" t="s">
        <v>34</v>
      </c>
      <c r="K14" s="22" t="s">
        <v>35</v>
      </c>
      <c r="L14" s="22" t="s">
        <v>36</v>
      </c>
      <c r="M14" s="22" t="s">
        <v>37</v>
      </c>
      <c r="N14" s="22" t="s">
        <v>147</v>
      </c>
      <c r="O14" s="1"/>
    </row>
    <row r="15" spans="1:19" ht="28.8" x14ac:dyDescent="0.3">
      <c r="A15" s="15" t="s">
        <v>44</v>
      </c>
      <c r="E15" s="23" t="s">
        <v>6</v>
      </c>
      <c r="F15" t="str">
        <f>IF(ISBLANK(Modulplaner_WINFO!C9),"",Modulplaner_WINFO!C9&amp;"  "&amp;MIN(Modulplaner_WINFO!D9,IF(OR(Modulplaner_WINFO!C9="Geometrische Optimierung
",Modulplaner_WINFO!C9="Mikroprozessoren I
"),3,IF(OR(Modulplaner_WINFO!C9="Basispraktikum Arbeiten mit Datenbanksystemen
",Modulplaner_WINFO!C9="Basispraktikum Mobile Roboter
",Modulplaner_WINFO!C9="Basispraktikum Protocol Engineering
",Modulplaner_WINFO!C9="Basispraktikum TI: Hardwarenaher Systementwurf
",Modulplaner_WINFO!C9="Basispraktikum zum ICPC-Programmierwettbewerb
",Modulplaner_WINFO!C9="Datenbanksysteme
",Modulplaner_WINFO!C9="Einführung in Rechnernetze
",Modulplaner_WINFO!C9="Lego Mindstorms - Basispraktikum
",Modulplaner_WINFO!C9="MARS-Basispraktikum
",Modulplaner_WINFO!C9="Mechano-Informatik in der Robotik
",Modulplaner_WINFO!C9="Web-Anwendungen und Serviceorientierte Architekturen I
",Modulplaner_WINFO!C9="Wirtschaftsinformatik I
",Modulplaner_WINFO!C9="Wirtschaftsinformatik II
"),4,IF(OR(Modulplaner_WINFO!C9="Algorithmen für planare Graphen
",Modulplaner_WINFO!C9="Algorithmische Methoden für schwere Optimierungsprobleme
",Modulplaner_WINFO!C9="Basispraktikum Web-Anwendungen und Serviceorientierte Architekturen (I)
",Modulplaner_WINFO!C9="Einführung in das Privatrecht
",Modulplaner_WINFO!C9="Flächen im CAD
",Modulplaner_WINFO!C9="Geometrische Grundlagen der Geometrieverarbeitung
",Modulplaner_WINFO!C9="Kurven im CAD
",Modulplaner_WINFO!C9="Mobile Computing und Internet der Dinge
",Modulplaner_WINFO!C9="Programmieren
",Modulplaner_WINFO!C9="Volkswirtschaftslehre
"),5,IF(OR(Modulplaner_WINFO!C9="Algorithmen I
",Modulplaner_WINFO!C9="Algorithmen II
",Modulplaner_WINFO!C9="Computergrafik
",Modulplaner_WINFO!C9="Digitaltechnik und Entwurfsverfahren
",Modulplaner_WINFO!C9="Echtzeitsysteme
",Modulplaner_WINFO!C9="Formale Systeme
",Modulplaner_WINFO!C9="Geistiger Eigentum und Datenschutz
",Modulplaner_WINFO!C9="Grundbegriffe der Informatik
",Modulplaner_WINFO!C9="Kognitive Systeme
",Modulplaner_WINFO!C9="Mensch-Maschine-Interaktion
",Modulplaner_WINFO!C9="Rechnerorganisation
",Modulplaner_WINFO!C9="Rechnerstrukturen
",Modulplaner_WINFO!C9="Robotik I - Einführung in die Robotik
",Modulplaner_WINFO!C9="Sicherheit
",Modulplaner_WINFO!C9="Softwaretechnik I
",Modulplaner_WINFO!C9="Softwaretechnik II
",Modulplaner_WINFO!C9="Telematik
",Modulplaner_WINFO!C9="Theoretische Informatik
",Modulplaner_WINFO!C9="Verfassungs- und Verwaltungsrecht
"),6,IF(OR(Modulplaner_WINFO!C9="Angewandte Informatik
",Modulplaner_WINFO!C9="Betriebswirtschafslehre
",Modulplaner_WINFO!C9="Mathematik I
",Modulplaner_WINFO!C9="Mathematik II
",Modulplaner_WINFO!C9="Teamprojekt Softwareentwicklung
"),8,IF(Modulplaner_WINFO!C9="Einführung in die Statistik
",10,9)))))))&amp;"/"&amp;IF(OR(Modulplaner_WINFO!C9="Geometrische Optimierung
",Modulplaner_WINFO!C9="Mikroprozessoren I
"),3,IF(OR(Modulplaner_WINFO!C9="Basispraktikum Arbeiten mit Datenbanksystemen
",Modulplaner_WINFO!C9="Basispraktikum Mobile Roboter
",Modulplaner_WINFO!C9="Basispraktikum Protocol Engineering
",Modulplaner_WINFO!C9="Basispraktikum TI: Hardwarenaher Systementwurf
",Modulplaner_WINFO!C9="Basispraktikum zum ICPC-Programmierwettbewerb
",Modulplaner_WINFO!C9="Datenbanksysteme
",Modulplaner_WINFO!C9="Einführung in Rechnernetze
",Modulplaner_WINFO!C9="Lego Mindstorms - Basispraktikum
",Modulplaner_WINFO!C9="MARS-Basispraktikum
",Modulplaner_WINFO!C9="Mechano-Informatik in der Robotik
",Modulplaner_WINFO!C9="Web-Anwendungen und Serviceorientierte Architekturen I
",Modulplaner_WINFO!C9="Wirtschaftsinformatik I
",Modulplaner_WINFO!C9="Wirtschaftsinformatik II
"),4,IF(OR(Modulplaner_WINFO!C9="Algorithmen für planare Graphen
",Modulplaner_WINFO!C9="Algorithmische Methoden für schwere Optimierungsprobleme
",Modulplaner_WINFO!C9="Basispraktikum Web-Anwendungen und Serviceorientierte Architekturen (I)
",Modulplaner_WINFO!C9="Einführung in das Privatrecht
",Modulplaner_WINFO!C9="Flächen im CAD
",Modulplaner_WINFO!C9="Geometrische Grundlagen der Geometrieverarbeitung
",Modulplaner_WINFO!C9="Kurven im CAD
",Modulplaner_WINFO!C9="Mobile Computing und Internet der Dinge
",Modulplaner_WINFO!C9="Programmieren
",Modulplaner_WINFO!C9="Volkswirtschaftslehre
"),5,IF(OR(Modulplaner_WINFO!C9="Algorithmen I
",Modulplaner_WINFO!C9="Algorithmen II
",Modulplaner_WINFO!C9="Computergrafik
",Modulplaner_WINFO!C9="Digitaltechnik und Entwurfsverfahren
",Modulplaner_WINFO!C9="Echtzeitsysteme
",Modulplaner_WINFO!C9="Formale Systeme
",Modulplaner_WINFO!C9="Geistiger Eigentum und Datenschutz
",Modulplaner_WINFO!C9="Grundbegriffe der Informatik
",Modulplaner_WINFO!C9="Kognitive Systeme
",Modulplaner_WINFO!C9="Mensch-Maschine-Interaktion
",Modulplaner_WINFO!C9="Rechnerorganisation
",Modulplaner_WINFO!C9="Rechnerstrukturen
",Modulplaner_WINFO!C9="Robotik I - Einführung in die Robotik
",Modulplaner_WINFO!C9="Sicherheit
",Modulplaner_WINFO!C9="Softwaretechnik I
",Modulplaner_WINFO!C9="Softwaretechnik II
",Modulplaner_WINFO!C9="Telematik
",Modulplaner_WINFO!C9="Theoretische Informatik
",Modulplaner_WINFO!C9="Verfassungs- und Verwaltungsrecht
"),6,IF(OR(Modulplaner_WINFO!C9="Angewandte Informatik
",Modulplaner_WINFO!C9="Betriebswirtschafslehre
",Modulplaner_WINFO!C9="Mathematik I
",Modulplaner_WINFO!C9="Mathematik II
",Modulplaner_WINFO!C9="Teamprojekt Softwareentwicklung
"),8,IF(Modulplaner_WINFO!C9="Einführung in die Statistik
",10,9)))))))</f>
        <v/>
      </c>
      <c r="G15" t="str">
        <f>IF(ISBLANK(Modulplaner_WINFO!E9),"",Modulplaner_WINFO!E9&amp;"  "&amp;MIN(Modulplaner_WINFO!F9,IF(OR(Modulplaner_WINFO!E9="Geometrische Optimierung
",Modulplaner_WINFO!E9="Mikroprozessoren I
"),3,IF(OR(Modulplaner_WINFO!E9="Basispraktikum Arbeiten mit Datenbanksystemen
",Modulplaner_WINFO!E9="Basispraktikum Mobile Roboter
",Modulplaner_WINFO!E9="Basispraktikum Protocol Engineering
",Modulplaner_WINFO!E9="Basispraktikum TI: Hardwarenaher Systementwurf
",Modulplaner_WINFO!E9="Basispraktikum zum ICPC-Programmierwettbewerb
",Modulplaner_WINFO!E9="Datenbanksysteme
",Modulplaner_WINFO!E9="Einführung in Rechnernetze
",Modulplaner_WINFO!E9="Lego Mindstorms - Basispraktikum
",Modulplaner_WINFO!E9="MARS-Basispraktikum
",Modulplaner_WINFO!E9="Mechano-Informatik in der Robotik
",Modulplaner_WINFO!E9="Web-Anwendungen und Serviceorientierte Architekturen I
",Modulplaner_WINFO!E9="Wirtschaftsinformatik I
",Modulplaner_WINFO!E9="Wirtschaftsinformatik II
"),4,IF(OR(Modulplaner_WINFO!E9="Algorithmen für planare Graphen
",Modulplaner_WINFO!E9="Algorithmische Methoden für schwere Optimierungsprobleme
",Modulplaner_WINFO!E9="Basispraktikum Web-Anwendungen und Serviceorientierte Architekturen (I)
",Modulplaner_WINFO!E9="Einführung in das Privatrecht
",Modulplaner_WINFO!E9="Flächen im CAD
",Modulplaner_WINFO!E9="Geometrische Grundlagen der Geometrieverarbeitung
",Modulplaner_WINFO!E9="Kurven im CAD
",Modulplaner_WINFO!E9="Mobile Computing und Internet der Dinge
",Modulplaner_WINFO!E9="Programmieren
",Modulplaner_WINFO!E9="Volkswirtschaftslehre
"),5,IF(OR(Modulplaner_WINFO!E9="Algorithmen I
",Modulplaner_WINFO!E9="Algorithmen II
",Modulplaner_WINFO!E9="Computergrafik
",Modulplaner_WINFO!E9="Digitaltechnik und Entwurfsverfahren
",Modulplaner_WINFO!E9="Echtzeitsysteme
",Modulplaner_WINFO!E9="Formale Systeme
",Modulplaner_WINFO!E9="Geistiger Eigentum und Datenschutz
",Modulplaner_WINFO!E9="Grundbegriffe der Informatik
",Modulplaner_WINFO!E9="Kognitive Systeme
",Modulplaner_WINFO!E9="Mensch-Maschine-Interaktion
",Modulplaner_WINFO!E9="Rechnerorganisation
",Modulplaner_WINFO!E9="Rechnerstrukturen
",Modulplaner_WINFO!E9="Robotik I - Einführung in die Robotik
",Modulplaner_WINFO!E9="Sicherheit
",Modulplaner_WINFO!E9="Softwaretechnik I
",Modulplaner_WINFO!E9="Softwaretechnik II
",Modulplaner_WINFO!E9="Telematik
",Modulplaner_WINFO!E9="Theoretische Informatik
",Modulplaner_WINFO!E9="Verfassungs- und Verwaltungsrecht
"),6,IF(OR(Modulplaner_WINFO!E9="Angewandte Informatik
",Modulplaner_WINFO!E9="Betriebswirtschafslehre
",Modulplaner_WINFO!E9="Mathematik I
",Modulplaner_WINFO!E9="Mathematik II
",Modulplaner_WINFO!E9="Teamprojekt Softwareentwicklung
"),8,IF(Modulplaner_WINFO!E9="Einführung in die Statistik
",10,9)))))))&amp;"/"&amp;IF(OR(Modulplaner_WINFO!E9="Geometrische Optimierung
",Modulplaner_WINFO!E9="Mikroprozessoren I
"),3,IF(OR(Modulplaner_WINFO!E9="Basispraktikum Arbeiten mit Datenbanksystemen
",Modulplaner_WINFO!E9="Basispraktikum Mobile Roboter
",Modulplaner_WINFO!E9="Basispraktikum Protocol Engineering
",Modulplaner_WINFO!E9="Basispraktikum TI: Hardwarenaher Systementwurf
",Modulplaner_WINFO!E9="Basispraktikum zum ICPC-Programmierwettbewerb
",Modulplaner_WINFO!E9="Datenbanksysteme
",Modulplaner_WINFO!E9="Einführung in Rechnernetze
",Modulplaner_WINFO!E9="Lego Mindstorms - Basispraktikum
",Modulplaner_WINFO!E9="MARS-Basispraktikum
",Modulplaner_WINFO!E9="Mechano-Informatik in der Robotik
",Modulplaner_WINFO!E9="Web-Anwendungen und Serviceorientierte Architekturen I
",Modulplaner_WINFO!E9="Wirtschaftsinformatik I
",Modulplaner_WINFO!E9="Wirtschaftsinformatik II
"),4,IF(OR(Modulplaner_WINFO!E9="Algorithmen für planare Graphen
",Modulplaner_WINFO!E9="Algorithmische Methoden für schwere Optimierungsprobleme
",Modulplaner_WINFO!E9="Basispraktikum Web-Anwendungen und Serviceorientierte Architekturen (I)
",Modulplaner_WINFO!E9="Einführung in das Privatrecht
",Modulplaner_WINFO!E9="Flächen im CAD
",Modulplaner_WINFO!E9="Geometrische Grundlagen der Geometrieverarbeitung
",Modulplaner_WINFO!E9="Kurven im CAD
",Modulplaner_WINFO!E9="Mobile Computing und Internet der Dinge
",Modulplaner_WINFO!E9="Programmieren
",Modulplaner_WINFO!E9="Volkswirtschaftslehre
"),5,IF(OR(Modulplaner_WINFO!E9="Algorithmen I
",Modulplaner_WINFO!E9="Algorithmen II
",Modulplaner_WINFO!E9="Computergrafik
",Modulplaner_WINFO!E9="Digitaltechnik und Entwurfsverfahren
",Modulplaner_WINFO!E9="Echtzeitsysteme
",Modulplaner_WINFO!E9="Formale Systeme
",Modulplaner_WINFO!E9="Geistiger Eigentum und Datenschutz
",Modulplaner_WINFO!E9="Grundbegriffe der Informatik
",Modulplaner_WINFO!E9="Kognitive Systeme
",Modulplaner_WINFO!E9="Mensch-Maschine-Interaktion
",Modulplaner_WINFO!E9="Rechnerorganisation
",Modulplaner_WINFO!E9="Rechnerstrukturen
",Modulplaner_WINFO!E9="Robotik I - Einführung in die Robotik
",Modulplaner_WINFO!E9="Sicherheit
",Modulplaner_WINFO!E9="Softwaretechnik I
",Modulplaner_WINFO!E9="Softwaretechnik II
",Modulplaner_WINFO!E9="Telematik
",Modulplaner_WINFO!E9="Theoretische Informatik
",Modulplaner_WINFO!E9="Verfassungs- und Verwaltungsrecht
"),6,IF(OR(Modulplaner_WINFO!E9="Angewandte Informatik
",Modulplaner_WINFO!E9="Betriebswirtschafslehre
",Modulplaner_WINFO!E9="Mathematik I
",Modulplaner_WINFO!E9="Mathematik II
",Modulplaner_WINFO!E9="Teamprojekt Softwareentwicklung
"),8,IF(Modulplaner_WINFO!E9="Einführung in die Statistik
",10,9)))))))</f>
        <v/>
      </c>
      <c r="H15" t="str">
        <f>IF(ISBLANK(Modulplaner_WINFO!G9),"",Modulplaner_WINFO!G9&amp;"  "&amp;MIN(Modulplaner_WINFO!H9,IF(OR(Modulplaner_WINFO!G9="Geometrische Optimierung
",Modulplaner_WINFO!G9="Mikroprozessoren I
"),3,IF(OR(Modulplaner_WINFO!G9="Basispraktikum Arbeiten mit Datenbanksystemen
",Modulplaner_WINFO!G9="Basispraktikum Mobile Roboter
",Modulplaner_WINFO!G9="Basispraktikum Protocol Engineering
",Modulplaner_WINFO!G9="Basispraktikum TI: Hardwarenaher Systementwurf
",Modulplaner_WINFO!G9="Basispraktikum zum ICPC-Programmierwettbewerb
",Modulplaner_WINFO!G9="Datenbanksysteme
",Modulplaner_WINFO!G9="Einführung in Rechnernetze
",Modulplaner_WINFO!G9="Lego Mindstorms - Basispraktikum
",Modulplaner_WINFO!G9="MARS-Basispraktikum
",Modulplaner_WINFO!G9="Mechano-Informatik in der Robotik
",Modulplaner_WINFO!G9="Web-Anwendungen und Serviceorientierte Architekturen I
",Modulplaner_WINFO!G9="Wirtschaftsinformatik I
",Modulplaner_WINFO!G9="Wirtschaftsinformatik II
"),4,IF(OR(Modulplaner_WINFO!G9="Algorithmen für planare Graphen
",Modulplaner_WINFO!G9="Algorithmische Methoden für schwere Optimierungsprobleme
",Modulplaner_WINFO!G9="Basispraktikum Web-Anwendungen und Serviceorientierte Architekturen (I)
",Modulplaner_WINFO!G9="Einführung in das Privatrecht
",Modulplaner_WINFO!G9="Flächen im CAD
",Modulplaner_WINFO!G9="Geometrische Grundlagen der Geometrieverarbeitung
",Modulplaner_WINFO!G9="Kurven im CAD
",Modulplaner_WINFO!G9="Mobile Computing und Internet der Dinge
",Modulplaner_WINFO!G9="Programmieren
",Modulplaner_WINFO!G9="Volkswirtschaftslehre
"),5,IF(OR(Modulplaner_WINFO!G9="Algorithmen I
",Modulplaner_WINFO!G9="Algorithmen II
",Modulplaner_WINFO!G9="Computergrafik
",Modulplaner_WINFO!G9="Digitaltechnik und Entwurfsverfahren
",Modulplaner_WINFO!G9="Echtzeitsysteme
",Modulplaner_WINFO!G9="Formale Systeme
",Modulplaner_WINFO!G9="Geistiger Eigentum und Datenschutz
",Modulplaner_WINFO!G9="Grundbegriffe der Informatik
",Modulplaner_WINFO!G9="Kognitive Systeme
",Modulplaner_WINFO!G9="Mensch-Maschine-Interaktion
",Modulplaner_WINFO!G9="Rechnerorganisation
",Modulplaner_WINFO!G9="Rechnerstrukturen
",Modulplaner_WINFO!G9="Robotik I - Einführung in die Robotik
",Modulplaner_WINFO!G9="Sicherheit
",Modulplaner_WINFO!G9="Softwaretechnik I
",Modulplaner_WINFO!G9="Softwaretechnik II
",Modulplaner_WINFO!G9="Telematik
",Modulplaner_WINFO!G9="Theoretische Informatik
",Modulplaner_WINFO!G9="Verfassungs- und Verwaltungsrecht
"),6,IF(OR(Modulplaner_WINFO!G9="Angewandte Informatik
",Modulplaner_WINFO!G9="Betriebswirtschafslehre
",Modulplaner_WINFO!G9="Mathematik I
",Modulplaner_WINFO!G9="Mathematik II
",Modulplaner_WINFO!G9="Teamprojekt Softwareentwicklung
"),8,IF(Modulplaner_WINFO!G9="Einführung in die Statistik
",10,9)))))))&amp;"/"&amp;IF(OR(Modulplaner_WINFO!G9="Geometrische Optimierung
",Modulplaner_WINFO!G9="Mikroprozessoren I
"),3,IF(OR(Modulplaner_WINFO!G9="Basispraktikum Arbeiten mit Datenbanksystemen
",Modulplaner_WINFO!G9="Basispraktikum Mobile Roboter
",Modulplaner_WINFO!G9="Basispraktikum Protocol Engineering
",Modulplaner_WINFO!G9="Basispraktikum TI: Hardwarenaher Systementwurf
",Modulplaner_WINFO!G9="Basispraktikum zum ICPC-Programmierwettbewerb
",Modulplaner_WINFO!G9="Datenbanksysteme
",Modulplaner_WINFO!G9="Einführung in Rechnernetze
",Modulplaner_WINFO!G9="Lego Mindstorms - Basispraktikum
",Modulplaner_WINFO!G9="MARS-Basispraktikum
",Modulplaner_WINFO!G9="Mechano-Informatik in der Robotik
",Modulplaner_WINFO!G9="Web-Anwendungen und Serviceorientierte Architekturen I
",Modulplaner_WINFO!G9="Wirtschaftsinformatik I
",Modulplaner_WINFO!G9="Wirtschaftsinformatik II
"),4,IF(OR(Modulplaner_WINFO!G9="Algorithmen für planare Graphen
",Modulplaner_WINFO!G9="Algorithmische Methoden für schwere Optimierungsprobleme
",Modulplaner_WINFO!G9="Basispraktikum Web-Anwendungen und Serviceorientierte Architekturen (I)
",Modulplaner_WINFO!G9="Einführung in das Privatrecht
",Modulplaner_WINFO!G9="Flächen im CAD
",Modulplaner_WINFO!G9="Geometrische Grundlagen der Geometrieverarbeitung
",Modulplaner_WINFO!G9="Kurven im CAD
",Modulplaner_WINFO!G9="Mobile Computing und Internet der Dinge
",Modulplaner_WINFO!G9="Programmieren
",Modulplaner_WINFO!G9="Volkswirtschaftslehre
"),5,IF(OR(Modulplaner_WINFO!G9="Algorithmen I
",Modulplaner_WINFO!G9="Algorithmen II
",Modulplaner_WINFO!G9="Computergrafik
",Modulplaner_WINFO!G9="Digitaltechnik und Entwurfsverfahren
",Modulplaner_WINFO!G9="Echtzeitsysteme
",Modulplaner_WINFO!G9="Formale Systeme
",Modulplaner_WINFO!G9="Geistiger Eigentum und Datenschutz
",Modulplaner_WINFO!G9="Grundbegriffe der Informatik
",Modulplaner_WINFO!G9="Kognitive Systeme
",Modulplaner_WINFO!G9="Mensch-Maschine-Interaktion
",Modulplaner_WINFO!G9="Rechnerorganisation
",Modulplaner_WINFO!G9="Rechnerstrukturen
",Modulplaner_WINFO!G9="Robotik I - Einführung in die Robotik
",Modulplaner_WINFO!G9="Sicherheit
",Modulplaner_WINFO!G9="Softwaretechnik I
",Modulplaner_WINFO!G9="Softwaretechnik II
",Modulplaner_WINFO!G9="Telematik
",Modulplaner_WINFO!G9="Theoretische Informatik
",Modulplaner_WINFO!G9="Verfassungs- und Verwaltungsrecht
"),6,IF(OR(Modulplaner_WINFO!G9="Angewandte Informatik
",Modulplaner_WINFO!G9="Betriebswirtschafslehre
",Modulplaner_WINFO!G9="Mathematik I
",Modulplaner_WINFO!G9="Mathematik II
",Modulplaner_WINFO!G9="Teamprojekt Softwareentwicklung
"),8,IF(Modulplaner_WINFO!G9="Einführung in die Statistik
",10,9)))))))</f>
        <v/>
      </c>
      <c r="I15" t="str">
        <f>IF(ISBLANK(Modulplaner_WINFO!I9),"",Modulplaner_WINFO!I9&amp;"  "&amp;MIN(Modulplaner_WINFO!J9,IF(OR(Modulplaner_WINFO!I9="Geometrische Optimierung
",Modulplaner_WINFO!I9="Mikroprozessoren I
"),3,IF(OR(Modulplaner_WINFO!I9="Basispraktikum Arbeiten mit Datenbanksystemen
",Modulplaner_WINFO!I9="Basispraktikum Mobile Roboter
",Modulplaner_WINFO!I9="Basispraktikum Protocol Engineering
",Modulplaner_WINFO!I9="Basispraktikum TI: Hardwarenaher Systementwurf
",Modulplaner_WINFO!I9="Basispraktikum zum ICPC-Programmierwettbewerb
",Modulplaner_WINFO!I9="Datenbanksysteme
",Modulplaner_WINFO!I9="Einführung in Rechnernetze
",Modulplaner_WINFO!I9="Lego Mindstorms - Basispraktikum
",Modulplaner_WINFO!I9="MARS-Basispraktikum
",Modulplaner_WINFO!I9="Mechano-Informatik in der Robotik
",Modulplaner_WINFO!I9="Web-Anwendungen und Serviceorientierte Architekturen I
",Modulplaner_WINFO!I9="Wirtschaftsinformatik I
",Modulplaner_WINFO!I9="Wirtschaftsinformatik II
"),4,IF(OR(Modulplaner_WINFO!I9="Algorithmen für planare Graphen
",Modulplaner_WINFO!I9="Algorithmische Methoden für schwere Optimierungsprobleme
",Modulplaner_WINFO!I9="Basispraktikum Web-Anwendungen und Serviceorientierte Architekturen (I)
",Modulplaner_WINFO!I9="Einführung in das Privatrecht
",Modulplaner_WINFO!I9="Flächen im CAD
",Modulplaner_WINFO!I9="Geometrische Grundlagen der Geometrieverarbeitung
",Modulplaner_WINFO!I9="Kurven im CAD
",Modulplaner_WINFO!I9="Mobile Computing und Internet der Dinge
",Modulplaner_WINFO!I9="Programmieren
",Modulplaner_WINFO!I9="Volkswirtschaftslehre
"),5,IF(OR(Modulplaner_WINFO!I9="Algorithmen I
",Modulplaner_WINFO!I9="Algorithmen II
",Modulplaner_WINFO!I9="Computergrafik
",Modulplaner_WINFO!I9="Digitaltechnik und Entwurfsverfahren
",Modulplaner_WINFO!I9="Echtzeitsysteme
",Modulplaner_WINFO!I9="Formale Systeme
",Modulplaner_WINFO!I9="Geistiger Eigentum und Datenschutz
",Modulplaner_WINFO!I9="Grundbegriffe der Informatik
",Modulplaner_WINFO!I9="Kognitive Systeme
",Modulplaner_WINFO!I9="Mensch-Maschine-Interaktion
",Modulplaner_WINFO!I9="Rechnerorganisation
",Modulplaner_WINFO!I9="Rechnerstrukturen
",Modulplaner_WINFO!I9="Robotik I - Einführung in die Robotik
",Modulplaner_WINFO!I9="Sicherheit
",Modulplaner_WINFO!I9="Softwaretechnik I
",Modulplaner_WINFO!I9="Softwaretechnik II
",Modulplaner_WINFO!I9="Telematik
",Modulplaner_WINFO!I9="Theoretische Informatik
",Modulplaner_WINFO!I9="Verfassungs- und Verwaltungsrecht
"),6,IF(OR(Modulplaner_WINFO!I9="Angewandte Informatik
",Modulplaner_WINFO!I9="Betriebswirtschafslehre
",Modulplaner_WINFO!I9="Mathematik I
",Modulplaner_WINFO!I9="Mathematik II
",Modulplaner_WINFO!I9="Teamprojekt Softwareentwicklung
"),8,IF(Modulplaner_WINFO!I9="Einführung in die Statistik
",10,9)))))))&amp;"/"&amp;IF(OR(Modulplaner_WINFO!I9="Geometrische Optimierung
",Modulplaner_WINFO!I9="Mikroprozessoren I
"),3,IF(OR(Modulplaner_WINFO!I9="Basispraktikum Arbeiten mit Datenbanksystemen
",Modulplaner_WINFO!I9="Basispraktikum Mobile Roboter
",Modulplaner_WINFO!I9="Basispraktikum Protocol Engineering
",Modulplaner_WINFO!I9="Basispraktikum TI: Hardwarenaher Systementwurf
",Modulplaner_WINFO!I9="Basispraktikum zum ICPC-Programmierwettbewerb
",Modulplaner_WINFO!I9="Datenbanksysteme
",Modulplaner_WINFO!I9="Einführung in Rechnernetze
",Modulplaner_WINFO!I9="Lego Mindstorms - Basispraktikum
",Modulplaner_WINFO!I9="MARS-Basispraktikum
",Modulplaner_WINFO!I9="Mechano-Informatik in der Robotik
",Modulplaner_WINFO!I9="Web-Anwendungen und Serviceorientierte Architekturen I
",Modulplaner_WINFO!I9="Wirtschaftsinformatik I
",Modulplaner_WINFO!I9="Wirtschaftsinformatik II
"),4,IF(OR(Modulplaner_WINFO!I9="Algorithmen für planare Graphen
",Modulplaner_WINFO!I9="Algorithmische Methoden für schwere Optimierungsprobleme
",Modulplaner_WINFO!I9="Basispraktikum Web-Anwendungen und Serviceorientierte Architekturen (I)
",Modulplaner_WINFO!I9="Einführung in das Privatrecht
",Modulplaner_WINFO!I9="Flächen im CAD
",Modulplaner_WINFO!I9="Geometrische Grundlagen der Geometrieverarbeitung
",Modulplaner_WINFO!I9="Kurven im CAD
",Modulplaner_WINFO!I9="Mobile Computing und Internet der Dinge
",Modulplaner_WINFO!I9="Programmieren
",Modulplaner_WINFO!I9="Volkswirtschaftslehre
"),5,IF(OR(Modulplaner_WINFO!I9="Algorithmen I
",Modulplaner_WINFO!I9="Algorithmen II
",Modulplaner_WINFO!I9="Computergrafik
",Modulplaner_WINFO!I9="Digitaltechnik und Entwurfsverfahren
",Modulplaner_WINFO!I9="Echtzeitsysteme
",Modulplaner_WINFO!I9="Formale Systeme
",Modulplaner_WINFO!I9="Geistiger Eigentum und Datenschutz
",Modulplaner_WINFO!I9="Grundbegriffe der Informatik
",Modulplaner_WINFO!I9="Kognitive Systeme
",Modulplaner_WINFO!I9="Mensch-Maschine-Interaktion
",Modulplaner_WINFO!I9="Rechnerorganisation
",Modulplaner_WINFO!I9="Rechnerstrukturen
",Modulplaner_WINFO!I9="Robotik I - Einführung in die Robotik
",Modulplaner_WINFO!I9="Sicherheit
",Modulplaner_WINFO!I9="Softwaretechnik I
",Modulplaner_WINFO!I9="Softwaretechnik II
",Modulplaner_WINFO!I9="Telematik
",Modulplaner_WINFO!I9="Theoretische Informatik
",Modulplaner_WINFO!I9="Verfassungs- und Verwaltungsrecht
"),6,IF(OR(Modulplaner_WINFO!I9="Angewandte Informatik
",Modulplaner_WINFO!I9="Betriebswirtschafslehre
",Modulplaner_WINFO!I9="Mathematik I
",Modulplaner_WINFO!I9="Mathematik II
",Modulplaner_WINFO!I9="Teamprojekt Softwareentwicklung
"),8,IF(Modulplaner_WINFO!I9="Einführung in die Statistik
",10,9)))))))</f>
        <v/>
      </c>
      <c r="J15" t="str">
        <f>IF(ISBLANK(Modulplaner_WINFO!K9),"",Modulplaner_WINFO!K9&amp;"  "&amp;MIN(Modulplaner_WINFO!L9,IF(OR(Modulplaner_WINFO!K9="Geometrische Optimierung
",Modulplaner_WINFO!K9="Mikroprozessoren I
"),3,IF(OR(Modulplaner_WINFO!K9="Basispraktikum Arbeiten mit Datenbanksystemen
",Modulplaner_WINFO!K9="Basispraktikum Mobile Roboter
",Modulplaner_WINFO!K9="Basispraktikum Protocol Engineering
",Modulplaner_WINFO!K9="Basispraktikum TI: Hardwarenaher Systementwurf
",Modulplaner_WINFO!K9="Basispraktikum zum ICPC-Programmierwettbewerb
",Modulplaner_WINFO!K9="Datenbanksysteme
",Modulplaner_WINFO!K9="Einführung in Rechnernetze
",Modulplaner_WINFO!K9="Lego Mindstorms - Basispraktikum
",Modulplaner_WINFO!K9="MARS-Basispraktikum
",Modulplaner_WINFO!K9="Mechano-Informatik in der Robotik
",Modulplaner_WINFO!K9="Web-Anwendungen und Serviceorientierte Architekturen I
",Modulplaner_WINFO!K9="Wirtschaftsinformatik I
",Modulplaner_WINFO!K9="Wirtschaftsinformatik II
"),4,IF(OR(Modulplaner_WINFO!K9="Algorithmen für planare Graphen
",Modulplaner_WINFO!K9="Algorithmische Methoden für schwere Optimierungsprobleme
",Modulplaner_WINFO!K9="Basispraktikum Web-Anwendungen und Serviceorientierte Architekturen (I)
",Modulplaner_WINFO!K9="Einführung in das Privatrecht
",Modulplaner_WINFO!K9="Flächen im CAD
",Modulplaner_WINFO!K9="Geometrische Grundlagen der Geometrieverarbeitung
",Modulplaner_WINFO!K9="Kurven im CAD
",Modulplaner_WINFO!K9="Mobile Computing und Internet der Dinge
",Modulplaner_WINFO!K9="Programmieren
",Modulplaner_WINFO!K9="Volkswirtschaftslehre
"),5,IF(OR(Modulplaner_WINFO!K9="Algorithmen I
",Modulplaner_WINFO!K9="Algorithmen II
",Modulplaner_WINFO!K9="Computergrafik
",Modulplaner_WINFO!K9="Digitaltechnik und Entwurfsverfahren
",Modulplaner_WINFO!K9="Echtzeitsysteme
",Modulplaner_WINFO!K9="Formale Systeme
",Modulplaner_WINFO!K9="Geistiger Eigentum und Datenschutz
",Modulplaner_WINFO!K9="Grundbegriffe der Informatik
",Modulplaner_WINFO!K9="Kognitive Systeme
",Modulplaner_WINFO!K9="Mensch-Maschine-Interaktion
",Modulplaner_WINFO!K9="Rechnerorganisation
",Modulplaner_WINFO!K9="Rechnerstrukturen
",Modulplaner_WINFO!K9="Robotik I - Einführung in die Robotik
",Modulplaner_WINFO!K9="Sicherheit
",Modulplaner_WINFO!K9="Softwaretechnik I
",Modulplaner_WINFO!K9="Softwaretechnik II
",Modulplaner_WINFO!K9="Telematik
",Modulplaner_WINFO!K9="Theoretische Informatik
",Modulplaner_WINFO!K9="Verfassungs- und Verwaltungsrecht
"),6,IF(OR(Modulplaner_WINFO!K9="Angewandte Informatik
",Modulplaner_WINFO!K9="Betriebswirtschafslehre
",Modulplaner_WINFO!K9="Mathematik I
",Modulplaner_WINFO!K9="Mathematik II
",Modulplaner_WINFO!K9="Teamprojekt Softwareentwicklung
"),8,IF(Modulplaner_WINFO!K9="Einführung in die Statistik
",10,9)))))))&amp;"/"&amp;IF(OR(Modulplaner_WINFO!K9="Geometrische Optimierung
",Modulplaner_WINFO!K9="Mikroprozessoren I
"),3,IF(OR(Modulplaner_WINFO!K9="Basispraktikum Arbeiten mit Datenbanksystemen
",Modulplaner_WINFO!K9="Basispraktikum Mobile Roboter
",Modulplaner_WINFO!K9="Basispraktikum Protocol Engineering
",Modulplaner_WINFO!K9="Basispraktikum TI: Hardwarenaher Systementwurf
",Modulplaner_WINFO!K9="Basispraktikum zum ICPC-Programmierwettbewerb
",Modulplaner_WINFO!K9="Datenbanksysteme
",Modulplaner_WINFO!K9="Einführung in Rechnernetze
",Modulplaner_WINFO!K9="Lego Mindstorms - Basispraktikum
",Modulplaner_WINFO!K9="MARS-Basispraktikum
",Modulplaner_WINFO!K9="Mechano-Informatik in der Robotik
",Modulplaner_WINFO!K9="Web-Anwendungen und Serviceorientierte Architekturen I
",Modulplaner_WINFO!K9="Wirtschaftsinformatik I
",Modulplaner_WINFO!K9="Wirtschaftsinformatik II
"),4,IF(OR(Modulplaner_WINFO!K9="Algorithmen für planare Graphen
",Modulplaner_WINFO!K9="Algorithmische Methoden für schwere Optimierungsprobleme
",Modulplaner_WINFO!K9="Basispraktikum Web-Anwendungen und Serviceorientierte Architekturen (I)
",Modulplaner_WINFO!K9="Einführung in das Privatrecht
",Modulplaner_WINFO!K9="Flächen im CAD
",Modulplaner_WINFO!K9="Geometrische Grundlagen der Geometrieverarbeitung
",Modulplaner_WINFO!K9="Kurven im CAD
",Modulplaner_WINFO!K9="Mobile Computing und Internet der Dinge
",Modulplaner_WINFO!K9="Programmieren
",Modulplaner_WINFO!K9="Volkswirtschaftslehre
"),5,IF(OR(Modulplaner_WINFO!K9="Algorithmen I
",Modulplaner_WINFO!K9="Algorithmen II
",Modulplaner_WINFO!K9="Computergrafik
",Modulplaner_WINFO!K9="Digitaltechnik und Entwurfsverfahren
",Modulplaner_WINFO!K9="Echtzeitsysteme
",Modulplaner_WINFO!K9="Formale Systeme
",Modulplaner_WINFO!K9="Geistiger Eigentum und Datenschutz
",Modulplaner_WINFO!K9="Grundbegriffe der Informatik
",Modulplaner_WINFO!K9="Kognitive Systeme
",Modulplaner_WINFO!K9="Mensch-Maschine-Interaktion
",Modulplaner_WINFO!K9="Rechnerorganisation
",Modulplaner_WINFO!K9="Rechnerstrukturen
",Modulplaner_WINFO!K9="Robotik I - Einführung in die Robotik
",Modulplaner_WINFO!K9="Sicherheit
",Modulplaner_WINFO!K9="Softwaretechnik I
",Modulplaner_WINFO!K9="Softwaretechnik II
",Modulplaner_WINFO!K9="Telematik
",Modulplaner_WINFO!K9="Theoretische Informatik
",Modulplaner_WINFO!K9="Verfassungs- und Verwaltungsrecht
"),6,IF(OR(Modulplaner_WINFO!K9="Angewandte Informatik
",Modulplaner_WINFO!K9="Betriebswirtschafslehre
",Modulplaner_WINFO!K9="Mathematik I
",Modulplaner_WINFO!K9="Mathematik II
",Modulplaner_WINFO!K9="Teamprojekt Softwareentwicklung
"),8,IF(Modulplaner_WINFO!K9="Einführung in die Statistik
",10,9)))))))</f>
        <v/>
      </c>
      <c r="K15" t="str">
        <f>IF(ISBLANK(Modulplaner_WINFO!M9),"",Modulplaner_WINFO!M9&amp;"  "&amp;MIN(Modulplaner_WINFO!N9,IF(OR(Modulplaner_WINFO!M9="Geometrische Optimierung
",Modulplaner_WINFO!M9="Mikroprozessoren I
"),3,IF(OR(Modulplaner_WINFO!M9="Basispraktikum Arbeiten mit Datenbanksystemen
",Modulplaner_WINFO!M9="Basispraktikum Mobile Roboter
",Modulplaner_WINFO!M9="Basispraktikum Protocol Engineering
",Modulplaner_WINFO!M9="Basispraktikum TI: Hardwarenaher Systementwurf
",Modulplaner_WINFO!M9="Basispraktikum zum ICPC-Programmierwettbewerb
",Modulplaner_WINFO!M9="Datenbanksysteme
",Modulplaner_WINFO!M9="Einführung in Rechnernetze
",Modulplaner_WINFO!M9="Lego Mindstorms - Basispraktikum
",Modulplaner_WINFO!M9="MARS-Basispraktikum
",Modulplaner_WINFO!M9="Mechano-Informatik in der Robotik
",Modulplaner_WINFO!M9="Web-Anwendungen und Serviceorientierte Architekturen I
",Modulplaner_WINFO!M9="Wirtschaftsinformatik I
",Modulplaner_WINFO!M9="Wirtschaftsinformatik II
"),4,IF(OR(Modulplaner_WINFO!M9="Algorithmen für planare Graphen
",Modulplaner_WINFO!M9="Algorithmische Methoden für schwere Optimierungsprobleme
",Modulplaner_WINFO!M9="Basispraktikum Web-Anwendungen und Serviceorientierte Architekturen (I)
",Modulplaner_WINFO!M9="Einführung in das Privatrecht
",Modulplaner_WINFO!M9="Flächen im CAD
",Modulplaner_WINFO!M9="Geometrische Grundlagen der Geometrieverarbeitung
",Modulplaner_WINFO!M9="Kurven im CAD
",Modulplaner_WINFO!M9="Mobile Computing und Internet der Dinge
",Modulplaner_WINFO!M9="Programmieren
",Modulplaner_WINFO!M9="Volkswirtschaftslehre
"),5,IF(OR(Modulplaner_WINFO!M9="Algorithmen I
",Modulplaner_WINFO!M9="Algorithmen II
",Modulplaner_WINFO!M9="Computergrafik
",Modulplaner_WINFO!M9="Digitaltechnik und Entwurfsverfahren
",Modulplaner_WINFO!M9="Echtzeitsysteme
",Modulplaner_WINFO!M9="Formale Systeme
",Modulplaner_WINFO!M9="Geistiger Eigentum und Datenschutz
",Modulplaner_WINFO!M9="Grundbegriffe der Informatik
",Modulplaner_WINFO!M9="Kognitive Systeme
",Modulplaner_WINFO!M9="Mensch-Maschine-Interaktion
",Modulplaner_WINFO!M9="Rechnerorganisation
",Modulplaner_WINFO!M9="Rechnerstrukturen
",Modulplaner_WINFO!M9="Robotik I - Einführung in die Robotik
",Modulplaner_WINFO!M9="Sicherheit
",Modulplaner_WINFO!M9="Softwaretechnik I
",Modulplaner_WINFO!M9="Softwaretechnik II
",Modulplaner_WINFO!M9="Telematik
",Modulplaner_WINFO!M9="Theoretische Informatik
",Modulplaner_WINFO!M9="Verfassungs- und Verwaltungsrecht
"),6,IF(OR(Modulplaner_WINFO!M9="Angewandte Informatik
",Modulplaner_WINFO!M9="Betriebswirtschafslehre
",Modulplaner_WINFO!M9="Mathematik I
",Modulplaner_WINFO!M9="Mathematik II
",Modulplaner_WINFO!M9="Teamprojekt Softwareentwicklung
"),8,IF(Modulplaner_WINFO!M9="Einführung in die Statistik
",10,9)))))))&amp;"/"&amp;IF(OR(Modulplaner_WINFO!M9="Geometrische Optimierung
",Modulplaner_WINFO!M9="Mikroprozessoren I
"),3,IF(OR(Modulplaner_WINFO!M9="Basispraktikum Arbeiten mit Datenbanksystemen
",Modulplaner_WINFO!M9="Basispraktikum Mobile Roboter
",Modulplaner_WINFO!M9="Basispraktikum Protocol Engineering
",Modulplaner_WINFO!M9="Basispraktikum TI: Hardwarenaher Systementwurf
",Modulplaner_WINFO!M9="Basispraktikum zum ICPC-Programmierwettbewerb
",Modulplaner_WINFO!M9="Datenbanksysteme
",Modulplaner_WINFO!M9="Einführung in Rechnernetze
",Modulplaner_WINFO!M9="Lego Mindstorms - Basispraktikum
",Modulplaner_WINFO!M9="MARS-Basispraktikum
",Modulplaner_WINFO!M9="Mechano-Informatik in der Robotik
",Modulplaner_WINFO!M9="Web-Anwendungen und Serviceorientierte Architekturen I
",Modulplaner_WINFO!M9="Wirtschaftsinformatik I
",Modulplaner_WINFO!M9="Wirtschaftsinformatik II
"),4,IF(OR(Modulplaner_WINFO!M9="Algorithmen für planare Graphen
",Modulplaner_WINFO!M9="Algorithmische Methoden für schwere Optimierungsprobleme
",Modulplaner_WINFO!M9="Basispraktikum Web-Anwendungen und Serviceorientierte Architekturen (I)
",Modulplaner_WINFO!M9="Einführung in das Privatrecht
",Modulplaner_WINFO!M9="Flächen im CAD
",Modulplaner_WINFO!M9="Geometrische Grundlagen der Geometrieverarbeitung
",Modulplaner_WINFO!M9="Kurven im CAD
",Modulplaner_WINFO!M9="Mobile Computing und Internet der Dinge
",Modulplaner_WINFO!M9="Programmieren
",Modulplaner_WINFO!M9="Volkswirtschaftslehre
"),5,IF(OR(Modulplaner_WINFO!M9="Algorithmen I
",Modulplaner_WINFO!M9="Algorithmen II
",Modulplaner_WINFO!M9="Computergrafik
",Modulplaner_WINFO!M9="Digitaltechnik und Entwurfsverfahren
",Modulplaner_WINFO!M9="Echtzeitsysteme
",Modulplaner_WINFO!M9="Formale Systeme
",Modulplaner_WINFO!M9="Geistiger Eigentum und Datenschutz
",Modulplaner_WINFO!M9="Grundbegriffe der Informatik
",Modulplaner_WINFO!M9="Kognitive Systeme
",Modulplaner_WINFO!M9="Mensch-Maschine-Interaktion
",Modulplaner_WINFO!M9="Rechnerorganisation
",Modulplaner_WINFO!M9="Rechnerstrukturen
",Modulplaner_WINFO!M9="Robotik I - Einführung in die Robotik
",Modulplaner_WINFO!M9="Sicherheit
",Modulplaner_WINFO!M9="Softwaretechnik I
",Modulplaner_WINFO!M9="Softwaretechnik II
",Modulplaner_WINFO!M9="Telematik
",Modulplaner_WINFO!M9="Theoretische Informatik
",Modulplaner_WINFO!M9="Verfassungs- und Verwaltungsrecht
"),6,IF(OR(Modulplaner_WINFO!M9="Angewandte Informatik
",Modulplaner_WINFO!M9="Betriebswirtschafslehre
",Modulplaner_WINFO!M9="Mathematik I
",Modulplaner_WINFO!M9="Mathematik II
",Modulplaner_WINFO!M9="Teamprojekt Softwareentwicklung
"),8,IF(Modulplaner_WINFO!M9="Einführung in die Statistik
",10,9)))))))</f>
        <v/>
      </c>
      <c r="L15" t="str">
        <f>IF(ISBLANK(Modulplaner_WINFO!O9),"",Modulplaner_WINFO!O9&amp;"  "&amp;MIN(Modulplaner_WINFO!P9,IF(OR(Modulplaner_WINFO!O9="Geometrische Optimierung
",Modulplaner_WINFO!O9="Mikroprozessoren I
"),3,IF(OR(Modulplaner_WINFO!O9="Basispraktikum Arbeiten mit Datenbanksystemen
",Modulplaner_WINFO!O9="Basispraktikum Mobile Roboter
",Modulplaner_WINFO!O9="Basispraktikum Protocol Engineering
",Modulplaner_WINFO!O9="Basispraktikum TI: Hardwarenaher Systementwurf
",Modulplaner_WINFO!O9="Basispraktikum zum ICPC-Programmierwettbewerb
",Modulplaner_WINFO!O9="Datenbanksysteme
",Modulplaner_WINFO!O9="Einführung in Rechnernetze
",Modulplaner_WINFO!O9="Lego Mindstorms - Basispraktikum
",Modulplaner_WINFO!O9="MARS-Basispraktikum
",Modulplaner_WINFO!O9="Mechano-Informatik in der Robotik
",Modulplaner_WINFO!O9="Web-Anwendungen und Serviceorientierte Architekturen I
",Modulplaner_WINFO!O9="Wirtschaftsinformatik I
",Modulplaner_WINFO!O9="Wirtschaftsinformatik II
"),4,IF(OR(Modulplaner_WINFO!O9="Algorithmen für planare Graphen
",Modulplaner_WINFO!O9="Algorithmische Methoden für schwere Optimierungsprobleme
",Modulplaner_WINFO!O9="Basispraktikum Web-Anwendungen und Serviceorientierte Architekturen (I)
",Modulplaner_WINFO!O9="Einführung in das Privatrecht
",Modulplaner_WINFO!O9="Flächen im CAD
",Modulplaner_WINFO!O9="Geometrische Grundlagen der Geometrieverarbeitung
",Modulplaner_WINFO!O9="Kurven im CAD
",Modulplaner_WINFO!O9="Mobile Computing und Internet der Dinge
",Modulplaner_WINFO!O9="Programmieren
",Modulplaner_WINFO!O9="Volkswirtschaftslehre
"),5,IF(OR(Modulplaner_WINFO!O9="Algorithmen I
",Modulplaner_WINFO!O9="Algorithmen II
",Modulplaner_WINFO!O9="Computergrafik
",Modulplaner_WINFO!O9="Digitaltechnik und Entwurfsverfahren
",Modulplaner_WINFO!O9="Echtzeitsysteme
",Modulplaner_WINFO!O9="Formale Systeme
",Modulplaner_WINFO!O9="Geistiger Eigentum und Datenschutz
",Modulplaner_WINFO!O9="Grundbegriffe der Informatik
",Modulplaner_WINFO!O9="Kognitive Systeme
",Modulplaner_WINFO!O9="Mensch-Maschine-Interaktion
",Modulplaner_WINFO!O9="Rechnerorganisation
",Modulplaner_WINFO!O9="Rechnerstrukturen
",Modulplaner_WINFO!O9="Robotik I - Einführung in die Robotik
",Modulplaner_WINFO!O9="Sicherheit
",Modulplaner_WINFO!O9="Softwaretechnik I
",Modulplaner_WINFO!O9="Softwaretechnik II
",Modulplaner_WINFO!O9="Telematik
",Modulplaner_WINFO!O9="Theoretische Informatik
",Modulplaner_WINFO!O9="Verfassungs- und Verwaltungsrecht
"),6,IF(OR(Modulplaner_WINFO!O9="Angewandte Informatik
",Modulplaner_WINFO!O9="Betriebswirtschafslehre
",Modulplaner_WINFO!O9="Mathematik I
",Modulplaner_WINFO!O9="Mathematik II
",Modulplaner_WINFO!O9="Teamprojekt Softwareentwicklung
"),8,IF(Modulplaner_WINFO!O9="Einführung in die Statistik
",10,9)))))))&amp;"/"&amp;IF(OR(Modulplaner_WINFO!O9="Geometrische Optimierung
",Modulplaner_WINFO!O9="Mikroprozessoren I
"),3,IF(OR(Modulplaner_WINFO!O9="Basispraktikum Arbeiten mit Datenbanksystemen
",Modulplaner_WINFO!O9="Basispraktikum Mobile Roboter
",Modulplaner_WINFO!O9="Basispraktikum Protocol Engineering
",Modulplaner_WINFO!O9="Basispraktikum TI: Hardwarenaher Systementwurf
",Modulplaner_WINFO!O9="Basispraktikum zum ICPC-Programmierwettbewerb
",Modulplaner_WINFO!O9="Datenbanksysteme
",Modulplaner_WINFO!O9="Einführung in Rechnernetze
",Modulplaner_WINFO!O9="Lego Mindstorms - Basispraktikum
",Modulplaner_WINFO!O9="MARS-Basispraktikum
",Modulplaner_WINFO!O9="Mechano-Informatik in der Robotik
",Modulplaner_WINFO!O9="Web-Anwendungen und Serviceorientierte Architekturen I
",Modulplaner_WINFO!O9="Wirtschaftsinformatik I
",Modulplaner_WINFO!O9="Wirtschaftsinformatik II
"),4,IF(OR(Modulplaner_WINFO!O9="Algorithmen für planare Graphen
",Modulplaner_WINFO!O9="Algorithmische Methoden für schwere Optimierungsprobleme
",Modulplaner_WINFO!O9="Basispraktikum Web-Anwendungen und Serviceorientierte Architekturen (I)
",Modulplaner_WINFO!O9="Einführung in das Privatrecht
",Modulplaner_WINFO!O9="Flächen im CAD
",Modulplaner_WINFO!O9="Geometrische Grundlagen der Geometrieverarbeitung
",Modulplaner_WINFO!O9="Kurven im CAD
",Modulplaner_WINFO!O9="Mobile Computing und Internet der Dinge
",Modulplaner_WINFO!O9="Programmieren
",Modulplaner_WINFO!O9="Volkswirtschaftslehre
"),5,IF(OR(Modulplaner_WINFO!O9="Algorithmen I
",Modulplaner_WINFO!O9="Algorithmen II
",Modulplaner_WINFO!O9="Computergrafik
",Modulplaner_WINFO!O9="Digitaltechnik und Entwurfsverfahren
",Modulplaner_WINFO!O9="Echtzeitsysteme
",Modulplaner_WINFO!O9="Formale Systeme
",Modulplaner_WINFO!O9="Geistiger Eigentum und Datenschutz
",Modulplaner_WINFO!O9="Grundbegriffe der Informatik
",Modulplaner_WINFO!O9="Kognitive Systeme
",Modulplaner_WINFO!O9="Mensch-Maschine-Interaktion
",Modulplaner_WINFO!O9="Rechnerorganisation
",Modulplaner_WINFO!O9="Rechnerstrukturen
",Modulplaner_WINFO!O9="Robotik I - Einführung in die Robotik
",Modulplaner_WINFO!O9="Sicherheit
",Modulplaner_WINFO!O9="Softwaretechnik I
",Modulplaner_WINFO!O9="Softwaretechnik II
",Modulplaner_WINFO!O9="Telematik
",Modulplaner_WINFO!O9="Theoretische Informatik
",Modulplaner_WINFO!O9="Verfassungs- und Verwaltungsrecht
"),6,IF(OR(Modulplaner_WINFO!O9="Angewandte Informatik
",Modulplaner_WINFO!O9="Betriebswirtschafslehre
",Modulplaner_WINFO!O9="Mathematik I
",Modulplaner_WINFO!O9="Mathematik II
",Modulplaner_WINFO!O9="Teamprojekt Softwareentwicklung
"),8,IF(Modulplaner_WINFO!O9="Einführung in die Statistik
",10,9)))))))</f>
        <v/>
      </c>
      <c r="M15" t="str">
        <f>IF(ISBLANK(Modulplaner_WINFO!Q9),"",Modulplaner_WINFO!Q9&amp;"  "&amp;MIN(Modulplaner_WINFO!R9,IF(OR(Modulplaner_WINFO!Q9="Geometrische Optimierung
",Modulplaner_WINFO!Q9="Mikroprozessoren I
"),3,IF(OR(Modulplaner_WINFO!Q9="Basispraktikum Arbeiten mit Datenbanksystemen
",Modulplaner_WINFO!Q9="Basispraktikum Mobile Roboter
",Modulplaner_WINFO!Q9="Basispraktikum Protocol Engineering
",Modulplaner_WINFO!Q9="Basispraktikum TI: Hardwarenaher Systementwurf
",Modulplaner_WINFO!Q9="Basispraktikum zum ICPC-Programmierwettbewerb
",Modulplaner_WINFO!Q9="Datenbanksysteme
",Modulplaner_WINFO!Q9="Einführung in Rechnernetze
",Modulplaner_WINFO!Q9="Lego Mindstorms - Basispraktikum
",Modulplaner_WINFO!Q9="MARS-Basispraktikum
",Modulplaner_WINFO!Q9="Mechano-Informatik in der Robotik
",Modulplaner_WINFO!Q9="Web-Anwendungen und Serviceorientierte Architekturen I
",Modulplaner_WINFO!Q9="Wirtschaftsinformatik I
",Modulplaner_WINFO!Q9="Wirtschaftsinformatik II
"),4,IF(OR(Modulplaner_WINFO!Q9="Algorithmen für planare Graphen
",Modulplaner_WINFO!Q9="Algorithmische Methoden für schwere Optimierungsprobleme
",Modulplaner_WINFO!Q9="Basispraktikum Web-Anwendungen und Serviceorientierte Architekturen (I)
",Modulplaner_WINFO!Q9="Einführung in das Privatrecht
",Modulplaner_WINFO!Q9="Flächen im CAD
",Modulplaner_WINFO!Q9="Geometrische Grundlagen der Geometrieverarbeitung
",Modulplaner_WINFO!Q9="Kurven im CAD
",Modulplaner_WINFO!Q9="Mobile Computing und Internet der Dinge
",Modulplaner_WINFO!Q9="Programmieren
",Modulplaner_WINFO!Q9="Volkswirtschaftslehre
"),5,IF(OR(Modulplaner_WINFO!Q9="Algorithmen I
",Modulplaner_WINFO!Q9="Algorithmen II
",Modulplaner_WINFO!Q9="Computergrafik
",Modulplaner_WINFO!Q9="Digitaltechnik und Entwurfsverfahren
",Modulplaner_WINFO!Q9="Echtzeitsysteme
",Modulplaner_WINFO!Q9="Formale Systeme
",Modulplaner_WINFO!Q9="Geistiger Eigentum und Datenschutz
",Modulplaner_WINFO!Q9="Grundbegriffe der Informatik
",Modulplaner_WINFO!Q9="Kognitive Systeme
",Modulplaner_WINFO!Q9="Mensch-Maschine-Interaktion
",Modulplaner_WINFO!Q9="Rechnerorganisation
",Modulplaner_WINFO!Q9="Rechnerstrukturen
",Modulplaner_WINFO!Q9="Robotik I - Einführung in die Robotik
",Modulplaner_WINFO!Q9="Sicherheit
",Modulplaner_WINFO!Q9="Softwaretechnik I
",Modulplaner_WINFO!Q9="Softwaretechnik II
",Modulplaner_WINFO!Q9="Telematik
",Modulplaner_WINFO!Q9="Theoretische Informatik
",Modulplaner_WINFO!Q9="Verfassungs- und Verwaltungsrecht
"),6,IF(OR(Modulplaner_WINFO!Q9="Angewandte Informatik
",Modulplaner_WINFO!Q9="Betriebswirtschafslehre
",Modulplaner_WINFO!Q9="Mathematik I
",Modulplaner_WINFO!Q9="Mathematik II
",Modulplaner_WINFO!Q9="Teamprojekt Softwareentwicklung
"),8,IF(Modulplaner_WINFO!Q9="Einführung in die Statistik
",10,9)))))))&amp;"/"&amp;IF(OR(Modulplaner_WINFO!Q9="Geometrische Optimierung
",Modulplaner_WINFO!Q9="Mikroprozessoren I
"),3,IF(OR(Modulplaner_WINFO!Q9="Basispraktikum Arbeiten mit Datenbanksystemen
",Modulplaner_WINFO!Q9="Basispraktikum Mobile Roboter
",Modulplaner_WINFO!Q9="Basispraktikum Protocol Engineering
",Modulplaner_WINFO!Q9="Basispraktikum TI: Hardwarenaher Systementwurf
",Modulplaner_WINFO!Q9="Basispraktikum zum ICPC-Programmierwettbewerb
",Modulplaner_WINFO!Q9="Datenbanksysteme
",Modulplaner_WINFO!Q9="Einführung in Rechnernetze
",Modulplaner_WINFO!Q9="Lego Mindstorms - Basispraktikum
",Modulplaner_WINFO!Q9="MARS-Basispraktikum
",Modulplaner_WINFO!Q9="Mechano-Informatik in der Robotik
",Modulplaner_WINFO!Q9="Web-Anwendungen und Serviceorientierte Architekturen I
",Modulplaner_WINFO!Q9="Wirtschaftsinformatik I
",Modulplaner_WINFO!Q9="Wirtschaftsinformatik II
"),4,IF(OR(Modulplaner_WINFO!Q9="Algorithmen für planare Graphen
",Modulplaner_WINFO!Q9="Algorithmische Methoden für schwere Optimierungsprobleme
",Modulplaner_WINFO!Q9="Basispraktikum Web-Anwendungen und Serviceorientierte Architekturen (I)
",Modulplaner_WINFO!Q9="Einführung in das Privatrecht
",Modulplaner_WINFO!Q9="Flächen im CAD
",Modulplaner_WINFO!Q9="Geometrische Grundlagen der Geometrieverarbeitung
",Modulplaner_WINFO!Q9="Kurven im CAD
",Modulplaner_WINFO!Q9="Mobile Computing und Internet der Dinge
",Modulplaner_WINFO!Q9="Programmieren
",Modulplaner_WINFO!Q9="Volkswirtschaftslehre
"),5,IF(OR(Modulplaner_WINFO!Q9="Algorithmen I
",Modulplaner_WINFO!Q9="Algorithmen II
",Modulplaner_WINFO!Q9="Computergrafik
",Modulplaner_WINFO!Q9="Digitaltechnik und Entwurfsverfahren
",Modulplaner_WINFO!Q9="Echtzeitsysteme
",Modulplaner_WINFO!Q9="Formale Systeme
",Modulplaner_WINFO!Q9="Geistiger Eigentum und Datenschutz
",Modulplaner_WINFO!Q9="Grundbegriffe der Informatik
",Modulplaner_WINFO!Q9="Kognitive Systeme
",Modulplaner_WINFO!Q9="Mensch-Maschine-Interaktion
",Modulplaner_WINFO!Q9="Rechnerorganisation
",Modulplaner_WINFO!Q9="Rechnerstrukturen
",Modulplaner_WINFO!Q9="Robotik I - Einführung in die Robotik
",Modulplaner_WINFO!Q9="Sicherheit
",Modulplaner_WINFO!Q9="Softwaretechnik I
",Modulplaner_WINFO!Q9="Softwaretechnik II
",Modulplaner_WINFO!Q9="Telematik
",Modulplaner_WINFO!Q9="Theoretische Informatik
",Modulplaner_WINFO!Q9="Verfassungs- und Verwaltungsrecht
"),6,IF(OR(Modulplaner_WINFO!Q9="Angewandte Informatik
",Modulplaner_WINFO!Q9="Betriebswirtschafslehre
",Modulplaner_WINFO!Q9="Mathematik I
",Modulplaner_WINFO!Q9="Mathematik II
",Modulplaner_WINFO!Q9="Teamprojekt Softwareentwicklung
"),8,IF(Modulplaner_WINFO!Q9="Einführung in die Statistik
",10,9)))))))</f>
        <v/>
      </c>
      <c r="N15" t="str">
        <f>IF(ISBLANK(Modulplaner_WINFO!S9),"",Modulplaner_WINFO!S9&amp;"  "&amp;MIN(Modulplaner_WINFO!T9,IF(OR(Modulplaner_WINFO!S9="Geometrische Optimierung
",Modulplaner_WINFO!S9="Mikroprozessoren I
"),3,IF(OR(Modulplaner_WINFO!S9="Basispraktikum Arbeiten mit Datenbanksystemen
",Modulplaner_WINFO!S9="Basispraktikum Mobile Roboter
",Modulplaner_WINFO!S9="Basispraktikum Protocol Engineering
",Modulplaner_WINFO!S9="Basispraktikum TI: Hardwarenaher Systementwurf
",Modulplaner_WINFO!S9="Basispraktikum zum ICPC-Programmierwettbewerb
",Modulplaner_WINFO!S9="Datenbanksysteme
",Modulplaner_WINFO!S9="Einführung in Rechnernetze
",Modulplaner_WINFO!S9="Lego Mindstorms - Basispraktikum
",Modulplaner_WINFO!S9="MARS-Basispraktikum
",Modulplaner_WINFO!S9="Mechano-Informatik in der Robotik
",Modulplaner_WINFO!S9="Web-Anwendungen und Serviceorientierte Architekturen I
",Modulplaner_WINFO!S9="Wirtschaftsinformatik I
",Modulplaner_WINFO!S9="Wirtschaftsinformatik II
"),4,IF(OR(Modulplaner_WINFO!S9="Algorithmen für planare Graphen
",Modulplaner_WINFO!S9="Algorithmische Methoden für schwere Optimierungsprobleme
",Modulplaner_WINFO!S9="Basispraktikum Web-Anwendungen und Serviceorientierte Architekturen (I)
",Modulplaner_WINFO!S9="Einführung in das Privatrecht
",Modulplaner_WINFO!S9="Flächen im CAD
",Modulplaner_WINFO!S9="Geometrische Grundlagen der Geometrieverarbeitung
",Modulplaner_WINFO!S9="Kurven im CAD
",Modulplaner_WINFO!S9="Mobile Computing und Internet der Dinge
",Modulplaner_WINFO!S9="Programmieren
",Modulplaner_WINFO!S9="Volkswirtschaftslehre
"),5,IF(OR(Modulplaner_WINFO!S9="Algorithmen I
",Modulplaner_WINFO!S9="Algorithmen II
",Modulplaner_WINFO!S9="Computergrafik
",Modulplaner_WINFO!S9="Digitaltechnik und Entwurfsverfahren
",Modulplaner_WINFO!S9="Echtzeitsysteme
",Modulplaner_WINFO!S9="Formale Systeme
",Modulplaner_WINFO!S9="Geistiger Eigentum und Datenschutz
",Modulplaner_WINFO!S9="Grundbegriffe der Informatik
",Modulplaner_WINFO!S9="Kognitive Systeme
",Modulplaner_WINFO!S9="Mensch-Maschine-Interaktion
",Modulplaner_WINFO!S9="Rechnerorganisation
",Modulplaner_WINFO!S9="Rechnerstrukturen
",Modulplaner_WINFO!S9="Robotik I - Einführung in die Robotik
",Modulplaner_WINFO!S9="Sicherheit
",Modulplaner_WINFO!S9="Softwaretechnik I
",Modulplaner_WINFO!S9="Softwaretechnik II
",Modulplaner_WINFO!S9="Telematik
",Modulplaner_WINFO!S9="Theoretische Informatik
",Modulplaner_WINFO!S9="Verfassungs- und Verwaltungsrecht
"),6,IF(OR(Modulplaner_WINFO!S9="Angewandte Informatik
",Modulplaner_WINFO!S9="Betriebswirtschafslehre
",Modulplaner_WINFO!S9="Mathematik I
",Modulplaner_WINFO!S9="Mathematik II
",Modulplaner_WINFO!S9="Teamprojekt Softwareentwicklung
"),8,IF(Modulplaner_WINFO!S9="Einführung in die Statistik
",10,9)))))))&amp;"/"&amp;IF(OR(Modulplaner_WINFO!S9="Geometrische Optimierung
",Modulplaner_WINFO!S9="Mikroprozessoren I
"),3,IF(OR(Modulplaner_WINFO!S9="Basispraktikum Arbeiten mit Datenbanksystemen
",Modulplaner_WINFO!S9="Basispraktikum Mobile Roboter
",Modulplaner_WINFO!S9="Basispraktikum Protocol Engineering
",Modulplaner_WINFO!S9="Basispraktikum TI: Hardwarenaher Systementwurf
",Modulplaner_WINFO!S9="Basispraktikum zum ICPC-Programmierwettbewerb
",Modulplaner_WINFO!S9="Datenbanksysteme
",Modulplaner_WINFO!S9="Einführung in Rechnernetze
",Modulplaner_WINFO!S9="Lego Mindstorms - Basispraktikum
",Modulplaner_WINFO!S9="MARS-Basispraktikum
",Modulplaner_WINFO!S9="Mechano-Informatik in der Robotik
",Modulplaner_WINFO!S9="Web-Anwendungen und Serviceorientierte Architekturen I
",Modulplaner_WINFO!S9="Wirtschaftsinformatik I
",Modulplaner_WINFO!S9="Wirtschaftsinformatik II
"),4,IF(OR(Modulplaner_WINFO!S9="Algorithmen für planare Graphen
",Modulplaner_WINFO!S9="Algorithmische Methoden für schwere Optimierungsprobleme
",Modulplaner_WINFO!S9="Basispraktikum Web-Anwendungen und Serviceorientierte Architekturen (I)
",Modulplaner_WINFO!S9="Einführung in das Privatrecht
",Modulplaner_WINFO!S9="Flächen im CAD
",Modulplaner_WINFO!S9="Geometrische Grundlagen der Geometrieverarbeitung
",Modulplaner_WINFO!S9="Kurven im CAD
",Modulplaner_WINFO!S9="Mobile Computing und Internet der Dinge
",Modulplaner_WINFO!S9="Programmieren
",Modulplaner_WINFO!S9="Volkswirtschaftslehre
"),5,IF(OR(Modulplaner_WINFO!S9="Algorithmen I
",Modulplaner_WINFO!S9="Algorithmen II
",Modulplaner_WINFO!S9="Computergrafik
",Modulplaner_WINFO!S9="Digitaltechnik und Entwurfsverfahren
",Modulplaner_WINFO!S9="Echtzeitsysteme
",Modulplaner_WINFO!S9="Formale Systeme
",Modulplaner_WINFO!S9="Geistiger Eigentum und Datenschutz
",Modulplaner_WINFO!S9="Grundbegriffe der Informatik
",Modulplaner_WINFO!S9="Kognitive Systeme
",Modulplaner_WINFO!S9="Mensch-Maschine-Interaktion
",Modulplaner_WINFO!S9="Rechnerorganisation
",Modulplaner_WINFO!S9="Rechnerstrukturen
",Modulplaner_WINFO!S9="Robotik I - Einführung in die Robotik
",Modulplaner_WINFO!S9="Sicherheit
",Modulplaner_WINFO!S9="Softwaretechnik I
",Modulplaner_WINFO!S9="Softwaretechnik II
",Modulplaner_WINFO!S9="Telematik
",Modulplaner_WINFO!S9="Theoretische Informatik
",Modulplaner_WINFO!S9="Verfassungs- und Verwaltungsrecht
"),6,IF(OR(Modulplaner_WINFO!S9="Angewandte Informatik
",Modulplaner_WINFO!S9="Betriebswirtschafslehre
",Modulplaner_WINFO!S9="Mathematik I
",Modulplaner_WINFO!S9="Mathematik II
",Modulplaner_WINFO!S9="Teamprojekt Softwareentwicklung
"),8,IF(Modulplaner_WINFO!S9="Einführung in die Statistik
",10,9)))))))</f>
        <v/>
      </c>
    </row>
    <row r="16" spans="1:19" ht="28.8" x14ac:dyDescent="0.3">
      <c r="A16" s="15" t="s">
        <v>179</v>
      </c>
      <c r="B16">
        <v>8</v>
      </c>
      <c r="E16" s="23" t="s">
        <v>7</v>
      </c>
      <c r="F16" t="str">
        <f>IF(ISBLANK(Modulplaner_WINFO!C10),"",Modulplaner_WINFO!C10&amp;"  "&amp;MIN(Modulplaner_WINFO!D10,IF(OR(Modulplaner_WINFO!C10="Geometrische Optimierung
",Modulplaner_WINFO!C10="Mikroprozessoren I
"),3,IF(OR(Modulplaner_WINFO!C10="Basispraktikum Arbeiten mit Datenbanksystemen
",Modulplaner_WINFO!C10="Basispraktikum Mobile Roboter
",Modulplaner_WINFO!C10="Basispraktikum Protocol Engineering
",Modulplaner_WINFO!C10="Basispraktikum TI: Hardwarenaher Systementwurf
",Modulplaner_WINFO!C10="Basispraktikum zum ICPC-Programmierwettbewerb
",Modulplaner_WINFO!C10="Datenbanksysteme
",Modulplaner_WINFO!C10="Einführung in Rechnernetze
",Modulplaner_WINFO!C10="Lego Mindstorms - Basispraktikum
",Modulplaner_WINFO!C10="MARS-Basispraktikum
",Modulplaner_WINFO!C10="Mechano-Informatik in der Robotik
",Modulplaner_WINFO!C10="Web-Anwendungen und Serviceorientierte Architekturen I
",Modulplaner_WINFO!C10="Wirtschaftsinformatik I
",Modulplaner_WINFO!C10="Wirtschaftsinformatik II
"),4,IF(OR(Modulplaner_WINFO!C10="Algorithmen für planare Graphen
",Modulplaner_WINFO!C10="Algorithmische Methoden für schwere Optimierungsprobleme
",Modulplaner_WINFO!C10="Basispraktikum Web-Anwendungen und Serviceorientierte Architekturen (I)
",Modulplaner_WINFO!C10="Einführung in das Privatrecht
",Modulplaner_WINFO!C10="Flächen im CAD
",Modulplaner_WINFO!C10="Geometrische Grundlagen der Geometrieverarbeitung
",Modulplaner_WINFO!C10="Kurven im CAD
",Modulplaner_WINFO!C10="Mobile Computing und Internet der Dinge
",Modulplaner_WINFO!C10="Programmieren
",Modulplaner_WINFO!C10="Volkswirtschaftslehre
"),5,IF(OR(Modulplaner_WINFO!C10="Algorithmen I
",Modulplaner_WINFO!C10="Algorithmen II
",Modulplaner_WINFO!C10="Computergrafik
",Modulplaner_WINFO!C10="Digitaltechnik und Entwurfsverfahren
",Modulplaner_WINFO!C10="Echtzeitsysteme
",Modulplaner_WINFO!C10="Formale Systeme
",Modulplaner_WINFO!C10="Geistiger Eigentum und Datenschutz
",Modulplaner_WINFO!C10="Grundbegriffe der Informatik
",Modulplaner_WINFO!C10="Kognitive Systeme
",Modulplaner_WINFO!C10="Mensch-Maschine-Interaktion
",Modulplaner_WINFO!C10="Rechnerorganisation
",Modulplaner_WINFO!C10="Rechnerstrukturen
",Modulplaner_WINFO!C10="Robotik I - Einführung in die Robotik
",Modulplaner_WINFO!C10="Sicherheit
",Modulplaner_WINFO!C10="Softwaretechnik I
",Modulplaner_WINFO!C10="Softwaretechnik II
",Modulplaner_WINFO!C10="Telematik
",Modulplaner_WINFO!C10="Theoretische Informatik
",Modulplaner_WINFO!C10="Verfassungs- und Verwaltungsrecht
"),6,IF(OR(Modulplaner_WINFO!C10="Angewandte Informatik
",Modulplaner_WINFO!C10="Betriebswirtschafslehre
",Modulplaner_WINFO!C10="Mathematik I
",Modulplaner_WINFO!C10="Mathematik II
",Modulplaner_WINFO!C10="Teamprojekt Softwareentwicklung
"),8,IF(Modulplaner_WINFO!C10="Einführung in die Statistik
",10,9)))))))&amp;"/"&amp;IF(OR(Modulplaner_WINFO!C10="Geometrische Optimierung
",Modulplaner_WINFO!C10="Mikroprozessoren I
"),3,IF(OR(Modulplaner_WINFO!C10="Basispraktikum Arbeiten mit Datenbanksystemen
",Modulplaner_WINFO!C10="Basispraktikum Mobile Roboter
",Modulplaner_WINFO!C10="Basispraktikum Protocol Engineering
",Modulplaner_WINFO!C10="Basispraktikum TI: Hardwarenaher Systementwurf
",Modulplaner_WINFO!C10="Basispraktikum zum ICPC-Programmierwettbewerb
",Modulplaner_WINFO!C10="Datenbanksysteme
",Modulplaner_WINFO!C10="Einführung in Rechnernetze
",Modulplaner_WINFO!C10="Lego Mindstorms - Basispraktikum
",Modulplaner_WINFO!C10="MARS-Basispraktikum
",Modulplaner_WINFO!C10="Mechano-Informatik in der Robotik
",Modulplaner_WINFO!C10="Web-Anwendungen und Serviceorientierte Architekturen I
",Modulplaner_WINFO!C10="Wirtschaftsinformatik I
",Modulplaner_WINFO!C10="Wirtschaftsinformatik II
"),4,IF(OR(Modulplaner_WINFO!C10="Algorithmen für planare Graphen
",Modulplaner_WINFO!C10="Algorithmische Methoden für schwere Optimierungsprobleme
",Modulplaner_WINFO!C10="Basispraktikum Web-Anwendungen und Serviceorientierte Architekturen (I)
",Modulplaner_WINFO!C10="Einführung in das Privatrecht
",Modulplaner_WINFO!C10="Flächen im CAD
",Modulplaner_WINFO!C10="Geometrische Grundlagen der Geometrieverarbeitung
",Modulplaner_WINFO!C10="Kurven im CAD
",Modulplaner_WINFO!C10="Mobile Computing und Internet der Dinge
",Modulplaner_WINFO!C10="Programmieren
",Modulplaner_WINFO!C10="Volkswirtschaftslehre
"),5,IF(OR(Modulplaner_WINFO!C10="Algorithmen I
",Modulplaner_WINFO!C10="Algorithmen II
",Modulplaner_WINFO!C10="Computergrafik
",Modulplaner_WINFO!C10="Digitaltechnik und Entwurfsverfahren
",Modulplaner_WINFO!C10="Echtzeitsysteme
",Modulplaner_WINFO!C10="Formale Systeme
",Modulplaner_WINFO!C10="Geistiger Eigentum und Datenschutz
",Modulplaner_WINFO!C10="Grundbegriffe der Informatik
",Modulplaner_WINFO!C10="Kognitive Systeme
",Modulplaner_WINFO!C10="Mensch-Maschine-Interaktion
",Modulplaner_WINFO!C10="Rechnerorganisation
",Modulplaner_WINFO!C10="Rechnerstrukturen
",Modulplaner_WINFO!C10="Robotik I - Einführung in die Robotik
",Modulplaner_WINFO!C10="Sicherheit
",Modulplaner_WINFO!C10="Softwaretechnik I
",Modulplaner_WINFO!C10="Softwaretechnik II
",Modulplaner_WINFO!C10="Telematik
",Modulplaner_WINFO!C10="Theoretische Informatik
",Modulplaner_WINFO!C10="Verfassungs- und Verwaltungsrecht
"),6,IF(OR(Modulplaner_WINFO!C10="Angewandte Informatik
",Modulplaner_WINFO!C10="Betriebswirtschafslehre
",Modulplaner_WINFO!C10="Mathematik I
",Modulplaner_WINFO!C10="Mathematik II
",Modulplaner_WINFO!C10="Teamprojekt Softwareentwicklung
"),8,IF(Modulplaner_WINFO!C10="Einführung in die Statistik
",10,9)))))))</f>
        <v/>
      </c>
      <c r="G16" t="str">
        <f>IF(ISBLANK(Modulplaner_WINFO!E10),"",Modulplaner_WINFO!E10&amp;"  "&amp;MIN(Modulplaner_WINFO!F10,IF(OR(Modulplaner_WINFO!E10="Geometrische Optimierung
",Modulplaner_WINFO!E10="Mikroprozessoren I
"),3,IF(OR(Modulplaner_WINFO!E10="Basispraktikum Arbeiten mit Datenbanksystemen
",Modulplaner_WINFO!E10="Basispraktikum Mobile Roboter
",Modulplaner_WINFO!E10="Basispraktikum Protocol Engineering
",Modulplaner_WINFO!E10="Basispraktikum TI: Hardwarenaher Systementwurf
",Modulplaner_WINFO!E10="Basispraktikum zum ICPC-Programmierwettbewerb
",Modulplaner_WINFO!E10="Datenbanksysteme
",Modulplaner_WINFO!E10="Einführung in Rechnernetze
",Modulplaner_WINFO!E10="Lego Mindstorms - Basispraktikum
",Modulplaner_WINFO!E10="MARS-Basispraktikum
",Modulplaner_WINFO!E10="Mechano-Informatik in der Robotik
",Modulplaner_WINFO!E10="Web-Anwendungen und Serviceorientierte Architekturen I
",Modulplaner_WINFO!E10="Wirtschaftsinformatik I
",Modulplaner_WINFO!E10="Wirtschaftsinformatik II
"),4,IF(OR(Modulplaner_WINFO!E10="Algorithmen für planare Graphen
",Modulplaner_WINFO!E10="Algorithmische Methoden für schwere Optimierungsprobleme
",Modulplaner_WINFO!E10="Basispraktikum Web-Anwendungen und Serviceorientierte Architekturen (I)
",Modulplaner_WINFO!E10="Einführung in das Privatrecht
",Modulplaner_WINFO!E10="Flächen im CAD
",Modulplaner_WINFO!E10="Geometrische Grundlagen der Geometrieverarbeitung
",Modulplaner_WINFO!E10="Kurven im CAD
",Modulplaner_WINFO!E10="Mobile Computing und Internet der Dinge
",Modulplaner_WINFO!E10="Programmieren
",Modulplaner_WINFO!E10="Volkswirtschaftslehre
"),5,IF(OR(Modulplaner_WINFO!E10="Algorithmen I
",Modulplaner_WINFO!E10="Algorithmen II
",Modulplaner_WINFO!E10="Computergrafik
",Modulplaner_WINFO!E10="Digitaltechnik und Entwurfsverfahren
",Modulplaner_WINFO!E10="Echtzeitsysteme
",Modulplaner_WINFO!E10="Formale Systeme
",Modulplaner_WINFO!E10="Geistiger Eigentum und Datenschutz
",Modulplaner_WINFO!E10="Grundbegriffe der Informatik
",Modulplaner_WINFO!E10="Kognitive Systeme
",Modulplaner_WINFO!E10="Mensch-Maschine-Interaktion
",Modulplaner_WINFO!E10="Rechnerorganisation
",Modulplaner_WINFO!E10="Rechnerstrukturen
",Modulplaner_WINFO!E10="Robotik I - Einführung in die Robotik
",Modulplaner_WINFO!E10="Sicherheit
",Modulplaner_WINFO!E10="Softwaretechnik I
",Modulplaner_WINFO!E10="Softwaretechnik II
",Modulplaner_WINFO!E10="Telematik
",Modulplaner_WINFO!E10="Theoretische Informatik
",Modulplaner_WINFO!E10="Verfassungs- und Verwaltungsrecht
"),6,IF(OR(Modulplaner_WINFO!E10="Angewandte Informatik
",Modulplaner_WINFO!E10="Betriebswirtschafslehre
",Modulplaner_WINFO!E10="Mathematik I
",Modulplaner_WINFO!E10="Mathematik II
",Modulplaner_WINFO!E10="Teamprojekt Softwareentwicklung
"),8,IF(Modulplaner_WINFO!E10="Einführung in die Statistik
",10,9)))))))&amp;"/"&amp;IF(OR(Modulplaner_WINFO!E10="Geometrische Optimierung
",Modulplaner_WINFO!E10="Mikroprozessoren I
"),3,IF(OR(Modulplaner_WINFO!E10="Basispraktikum Arbeiten mit Datenbanksystemen
",Modulplaner_WINFO!E10="Basispraktikum Mobile Roboter
",Modulplaner_WINFO!E10="Basispraktikum Protocol Engineering
",Modulplaner_WINFO!E10="Basispraktikum TI: Hardwarenaher Systementwurf
",Modulplaner_WINFO!E10="Basispraktikum zum ICPC-Programmierwettbewerb
",Modulplaner_WINFO!E10="Datenbanksysteme
",Modulplaner_WINFO!E10="Einführung in Rechnernetze
",Modulplaner_WINFO!E10="Lego Mindstorms - Basispraktikum
",Modulplaner_WINFO!E10="MARS-Basispraktikum
",Modulplaner_WINFO!E10="Mechano-Informatik in der Robotik
",Modulplaner_WINFO!E10="Web-Anwendungen und Serviceorientierte Architekturen I
",Modulplaner_WINFO!E10="Wirtschaftsinformatik I
",Modulplaner_WINFO!E10="Wirtschaftsinformatik II
"),4,IF(OR(Modulplaner_WINFO!E10="Algorithmen für planare Graphen
",Modulplaner_WINFO!E10="Algorithmische Methoden für schwere Optimierungsprobleme
",Modulplaner_WINFO!E10="Basispraktikum Web-Anwendungen und Serviceorientierte Architekturen (I)
",Modulplaner_WINFO!E10="Einführung in das Privatrecht
",Modulplaner_WINFO!E10="Flächen im CAD
",Modulplaner_WINFO!E10="Geometrische Grundlagen der Geometrieverarbeitung
",Modulplaner_WINFO!E10="Kurven im CAD
",Modulplaner_WINFO!E10="Mobile Computing und Internet der Dinge
",Modulplaner_WINFO!E10="Programmieren
",Modulplaner_WINFO!E10="Volkswirtschaftslehre
"),5,IF(OR(Modulplaner_WINFO!E10="Algorithmen I
",Modulplaner_WINFO!E10="Algorithmen II
",Modulplaner_WINFO!E10="Computergrafik
",Modulplaner_WINFO!E10="Digitaltechnik und Entwurfsverfahren
",Modulplaner_WINFO!E10="Echtzeitsysteme
",Modulplaner_WINFO!E10="Formale Systeme
",Modulplaner_WINFO!E10="Geistiger Eigentum und Datenschutz
",Modulplaner_WINFO!E10="Grundbegriffe der Informatik
",Modulplaner_WINFO!E10="Kognitive Systeme
",Modulplaner_WINFO!E10="Mensch-Maschine-Interaktion
",Modulplaner_WINFO!E10="Rechnerorganisation
",Modulplaner_WINFO!E10="Rechnerstrukturen
",Modulplaner_WINFO!E10="Robotik I - Einführung in die Robotik
",Modulplaner_WINFO!E10="Sicherheit
",Modulplaner_WINFO!E10="Softwaretechnik I
",Modulplaner_WINFO!E10="Softwaretechnik II
",Modulplaner_WINFO!E10="Telematik
",Modulplaner_WINFO!E10="Theoretische Informatik
",Modulplaner_WINFO!E10="Verfassungs- und Verwaltungsrecht
"),6,IF(OR(Modulplaner_WINFO!E10="Angewandte Informatik
",Modulplaner_WINFO!E10="Betriebswirtschafslehre
",Modulplaner_WINFO!E10="Mathematik I
",Modulplaner_WINFO!E10="Mathematik II
",Modulplaner_WINFO!E10="Teamprojekt Softwareentwicklung
"),8,IF(Modulplaner_WINFO!E10="Einführung in die Statistik
",10,9)))))))</f>
        <v/>
      </c>
      <c r="H16" t="str">
        <f>IF(ISBLANK(Modulplaner_WINFO!G10),"",Modulplaner_WINFO!G10&amp;"  "&amp;MIN(Modulplaner_WINFO!H10,IF(OR(Modulplaner_WINFO!G10="Geometrische Optimierung
",Modulplaner_WINFO!G10="Mikroprozessoren I
"),3,IF(OR(Modulplaner_WINFO!G10="Basispraktikum Arbeiten mit Datenbanksystemen
",Modulplaner_WINFO!G10="Basispraktikum Mobile Roboter
",Modulplaner_WINFO!G10="Basispraktikum Protocol Engineering
",Modulplaner_WINFO!G10="Basispraktikum TI: Hardwarenaher Systementwurf
",Modulplaner_WINFO!G10="Basispraktikum zum ICPC-Programmierwettbewerb
",Modulplaner_WINFO!G10="Datenbanksysteme
",Modulplaner_WINFO!G10="Einführung in Rechnernetze
",Modulplaner_WINFO!G10="Lego Mindstorms - Basispraktikum
",Modulplaner_WINFO!G10="MARS-Basispraktikum
",Modulplaner_WINFO!G10="Mechano-Informatik in der Robotik
",Modulplaner_WINFO!G10="Web-Anwendungen und Serviceorientierte Architekturen I
",Modulplaner_WINFO!G10="Wirtschaftsinformatik I
",Modulplaner_WINFO!G10="Wirtschaftsinformatik II
"),4,IF(OR(Modulplaner_WINFO!G10="Algorithmen für planare Graphen
",Modulplaner_WINFO!G10="Algorithmische Methoden für schwere Optimierungsprobleme
",Modulplaner_WINFO!G10="Basispraktikum Web-Anwendungen und Serviceorientierte Architekturen (I)
",Modulplaner_WINFO!G10="Einführung in das Privatrecht
",Modulplaner_WINFO!G10="Flächen im CAD
",Modulplaner_WINFO!G10="Geometrische Grundlagen der Geometrieverarbeitung
",Modulplaner_WINFO!G10="Kurven im CAD
",Modulplaner_WINFO!G10="Mobile Computing und Internet der Dinge
",Modulplaner_WINFO!G10="Programmieren
",Modulplaner_WINFO!G10="Volkswirtschaftslehre
"),5,IF(OR(Modulplaner_WINFO!G10="Algorithmen I
",Modulplaner_WINFO!G10="Algorithmen II
",Modulplaner_WINFO!G10="Computergrafik
",Modulplaner_WINFO!G10="Digitaltechnik und Entwurfsverfahren
",Modulplaner_WINFO!G10="Echtzeitsysteme
",Modulplaner_WINFO!G10="Formale Systeme
",Modulplaner_WINFO!G10="Geistiger Eigentum und Datenschutz
",Modulplaner_WINFO!G10="Grundbegriffe der Informatik
",Modulplaner_WINFO!G10="Kognitive Systeme
",Modulplaner_WINFO!G10="Mensch-Maschine-Interaktion
",Modulplaner_WINFO!G10="Rechnerorganisation
",Modulplaner_WINFO!G10="Rechnerstrukturen
",Modulplaner_WINFO!G10="Robotik I - Einführung in die Robotik
",Modulplaner_WINFO!G10="Sicherheit
",Modulplaner_WINFO!G10="Softwaretechnik I
",Modulplaner_WINFO!G10="Softwaretechnik II
",Modulplaner_WINFO!G10="Telematik
",Modulplaner_WINFO!G10="Theoretische Informatik
",Modulplaner_WINFO!G10="Verfassungs- und Verwaltungsrecht
"),6,IF(OR(Modulplaner_WINFO!G10="Angewandte Informatik
",Modulplaner_WINFO!G10="Betriebswirtschafslehre
",Modulplaner_WINFO!G10="Mathematik I
",Modulplaner_WINFO!G10="Mathematik II
",Modulplaner_WINFO!G10="Teamprojekt Softwareentwicklung
"),8,IF(Modulplaner_WINFO!G10="Einführung in die Statistik
",10,9)))))))&amp;"/"&amp;IF(OR(Modulplaner_WINFO!G10="Geometrische Optimierung
",Modulplaner_WINFO!G10="Mikroprozessoren I
"),3,IF(OR(Modulplaner_WINFO!G10="Basispraktikum Arbeiten mit Datenbanksystemen
",Modulplaner_WINFO!G10="Basispraktikum Mobile Roboter
",Modulplaner_WINFO!G10="Basispraktikum Protocol Engineering
",Modulplaner_WINFO!G10="Basispraktikum TI: Hardwarenaher Systementwurf
",Modulplaner_WINFO!G10="Basispraktikum zum ICPC-Programmierwettbewerb
",Modulplaner_WINFO!G10="Datenbanksysteme
",Modulplaner_WINFO!G10="Einführung in Rechnernetze
",Modulplaner_WINFO!G10="Lego Mindstorms - Basispraktikum
",Modulplaner_WINFO!G10="MARS-Basispraktikum
",Modulplaner_WINFO!G10="Mechano-Informatik in der Robotik
",Modulplaner_WINFO!G10="Web-Anwendungen und Serviceorientierte Architekturen I
",Modulplaner_WINFO!G10="Wirtschaftsinformatik I
",Modulplaner_WINFO!G10="Wirtschaftsinformatik II
"),4,IF(OR(Modulplaner_WINFO!G10="Algorithmen für planare Graphen
",Modulplaner_WINFO!G10="Algorithmische Methoden für schwere Optimierungsprobleme
",Modulplaner_WINFO!G10="Basispraktikum Web-Anwendungen und Serviceorientierte Architekturen (I)
",Modulplaner_WINFO!G10="Einführung in das Privatrecht
",Modulplaner_WINFO!G10="Flächen im CAD
",Modulplaner_WINFO!G10="Geometrische Grundlagen der Geometrieverarbeitung
",Modulplaner_WINFO!G10="Kurven im CAD
",Modulplaner_WINFO!G10="Mobile Computing und Internet der Dinge
",Modulplaner_WINFO!G10="Programmieren
",Modulplaner_WINFO!G10="Volkswirtschaftslehre
"),5,IF(OR(Modulplaner_WINFO!G10="Algorithmen I
",Modulplaner_WINFO!G10="Algorithmen II
",Modulplaner_WINFO!G10="Computergrafik
",Modulplaner_WINFO!G10="Digitaltechnik und Entwurfsverfahren
",Modulplaner_WINFO!G10="Echtzeitsysteme
",Modulplaner_WINFO!G10="Formale Systeme
",Modulplaner_WINFO!G10="Geistiger Eigentum und Datenschutz
",Modulplaner_WINFO!G10="Grundbegriffe der Informatik
",Modulplaner_WINFO!G10="Kognitive Systeme
",Modulplaner_WINFO!G10="Mensch-Maschine-Interaktion
",Modulplaner_WINFO!G10="Rechnerorganisation
",Modulplaner_WINFO!G10="Rechnerstrukturen
",Modulplaner_WINFO!G10="Robotik I - Einführung in die Robotik
",Modulplaner_WINFO!G10="Sicherheit
",Modulplaner_WINFO!G10="Softwaretechnik I
",Modulplaner_WINFO!G10="Softwaretechnik II
",Modulplaner_WINFO!G10="Telematik
",Modulplaner_WINFO!G10="Theoretische Informatik
",Modulplaner_WINFO!G10="Verfassungs- und Verwaltungsrecht
"),6,IF(OR(Modulplaner_WINFO!G10="Angewandte Informatik
",Modulplaner_WINFO!G10="Betriebswirtschafslehre
",Modulplaner_WINFO!G10="Mathematik I
",Modulplaner_WINFO!G10="Mathematik II
",Modulplaner_WINFO!G10="Teamprojekt Softwareentwicklung
"),8,IF(Modulplaner_WINFO!G10="Einführung in die Statistik
",10,9)))))))</f>
        <v/>
      </c>
      <c r="I16" t="str">
        <f>IF(ISBLANK(Modulplaner_WINFO!I10),"",Modulplaner_WINFO!I10&amp;"  "&amp;MIN(Modulplaner_WINFO!J10,IF(OR(Modulplaner_WINFO!I10="Geometrische Optimierung
",Modulplaner_WINFO!I10="Mikroprozessoren I
"),3,IF(OR(Modulplaner_WINFO!I10="Basispraktikum Arbeiten mit Datenbanksystemen
",Modulplaner_WINFO!I10="Basispraktikum Mobile Roboter
",Modulplaner_WINFO!I10="Basispraktikum Protocol Engineering
",Modulplaner_WINFO!I10="Basispraktikum TI: Hardwarenaher Systementwurf
",Modulplaner_WINFO!I10="Basispraktikum zum ICPC-Programmierwettbewerb
",Modulplaner_WINFO!I10="Datenbanksysteme
",Modulplaner_WINFO!I10="Einführung in Rechnernetze
",Modulplaner_WINFO!I10="Lego Mindstorms - Basispraktikum
",Modulplaner_WINFO!I10="MARS-Basispraktikum
",Modulplaner_WINFO!I10="Mechano-Informatik in der Robotik
",Modulplaner_WINFO!I10="Web-Anwendungen und Serviceorientierte Architekturen I
",Modulplaner_WINFO!I10="Wirtschaftsinformatik I
",Modulplaner_WINFO!I10="Wirtschaftsinformatik II
"),4,IF(OR(Modulplaner_WINFO!I10="Algorithmen für planare Graphen
",Modulplaner_WINFO!I10="Algorithmische Methoden für schwere Optimierungsprobleme
",Modulplaner_WINFO!I10="Basispraktikum Web-Anwendungen und Serviceorientierte Architekturen (I)
",Modulplaner_WINFO!I10="Einführung in das Privatrecht
",Modulplaner_WINFO!I10="Flächen im CAD
",Modulplaner_WINFO!I10="Geometrische Grundlagen der Geometrieverarbeitung
",Modulplaner_WINFO!I10="Kurven im CAD
",Modulplaner_WINFO!I10="Mobile Computing und Internet der Dinge
",Modulplaner_WINFO!I10="Programmieren
",Modulplaner_WINFO!I10="Volkswirtschaftslehre
"),5,IF(OR(Modulplaner_WINFO!I10="Algorithmen I
",Modulplaner_WINFO!I10="Algorithmen II
",Modulplaner_WINFO!I10="Computergrafik
",Modulplaner_WINFO!I10="Digitaltechnik und Entwurfsverfahren
",Modulplaner_WINFO!I10="Echtzeitsysteme
",Modulplaner_WINFO!I10="Formale Systeme
",Modulplaner_WINFO!I10="Geistiger Eigentum und Datenschutz
",Modulplaner_WINFO!I10="Grundbegriffe der Informatik
",Modulplaner_WINFO!I10="Kognitive Systeme
",Modulplaner_WINFO!I10="Mensch-Maschine-Interaktion
",Modulplaner_WINFO!I10="Rechnerorganisation
",Modulplaner_WINFO!I10="Rechnerstrukturen
",Modulplaner_WINFO!I10="Robotik I - Einführung in die Robotik
",Modulplaner_WINFO!I10="Sicherheit
",Modulplaner_WINFO!I10="Softwaretechnik I
",Modulplaner_WINFO!I10="Softwaretechnik II
",Modulplaner_WINFO!I10="Telematik
",Modulplaner_WINFO!I10="Theoretische Informatik
",Modulplaner_WINFO!I10="Verfassungs- und Verwaltungsrecht
"),6,IF(OR(Modulplaner_WINFO!I10="Angewandte Informatik
",Modulplaner_WINFO!I10="Betriebswirtschafslehre
",Modulplaner_WINFO!I10="Mathematik I
",Modulplaner_WINFO!I10="Mathematik II
",Modulplaner_WINFO!I10="Teamprojekt Softwareentwicklung
"),8,IF(Modulplaner_WINFO!I10="Einführung in die Statistik
",10,9)))))))&amp;"/"&amp;IF(OR(Modulplaner_WINFO!I10="Geometrische Optimierung
",Modulplaner_WINFO!I10="Mikroprozessoren I
"),3,IF(OR(Modulplaner_WINFO!I10="Basispraktikum Arbeiten mit Datenbanksystemen
",Modulplaner_WINFO!I10="Basispraktikum Mobile Roboter
",Modulplaner_WINFO!I10="Basispraktikum Protocol Engineering
",Modulplaner_WINFO!I10="Basispraktikum TI: Hardwarenaher Systementwurf
",Modulplaner_WINFO!I10="Basispraktikum zum ICPC-Programmierwettbewerb
",Modulplaner_WINFO!I10="Datenbanksysteme
",Modulplaner_WINFO!I10="Einführung in Rechnernetze
",Modulplaner_WINFO!I10="Lego Mindstorms - Basispraktikum
",Modulplaner_WINFO!I10="MARS-Basispraktikum
",Modulplaner_WINFO!I10="Mechano-Informatik in der Robotik
",Modulplaner_WINFO!I10="Web-Anwendungen und Serviceorientierte Architekturen I
",Modulplaner_WINFO!I10="Wirtschaftsinformatik I
",Modulplaner_WINFO!I10="Wirtschaftsinformatik II
"),4,IF(OR(Modulplaner_WINFO!I10="Algorithmen für planare Graphen
",Modulplaner_WINFO!I10="Algorithmische Methoden für schwere Optimierungsprobleme
",Modulplaner_WINFO!I10="Basispraktikum Web-Anwendungen und Serviceorientierte Architekturen (I)
",Modulplaner_WINFO!I10="Einführung in das Privatrecht
",Modulplaner_WINFO!I10="Flächen im CAD
",Modulplaner_WINFO!I10="Geometrische Grundlagen der Geometrieverarbeitung
",Modulplaner_WINFO!I10="Kurven im CAD
",Modulplaner_WINFO!I10="Mobile Computing und Internet der Dinge
",Modulplaner_WINFO!I10="Programmieren
",Modulplaner_WINFO!I10="Volkswirtschaftslehre
"),5,IF(OR(Modulplaner_WINFO!I10="Algorithmen I
",Modulplaner_WINFO!I10="Algorithmen II
",Modulplaner_WINFO!I10="Computergrafik
",Modulplaner_WINFO!I10="Digitaltechnik und Entwurfsverfahren
",Modulplaner_WINFO!I10="Echtzeitsysteme
",Modulplaner_WINFO!I10="Formale Systeme
",Modulplaner_WINFO!I10="Geistiger Eigentum und Datenschutz
",Modulplaner_WINFO!I10="Grundbegriffe der Informatik
",Modulplaner_WINFO!I10="Kognitive Systeme
",Modulplaner_WINFO!I10="Mensch-Maschine-Interaktion
",Modulplaner_WINFO!I10="Rechnerorganisation
",Modulplaner_WINFO!I10="Rechnerstrukturen
",Modulplaner_WINFO!I10="Robotik I - Einführung in die Robotik
",Modulplaner_WINFO!I10="Sicherheit
",Modulplaner_WINFO!I10="Softwaretechnik I
",Modulplaner_WINFO!I10="Softwaretechnik II
",Modulplaner_WINFO!I10="Telematik
",Modulplaner_WINFO!I10="Theoretische Informatik
",Modulplaner_WINFO!I10="Verfassungs- und Verwaltungsrecht
"),6,IF(OR(Modulplaner_WINFO!I10="Angewandte Informatik
",Modulplaner_WINFO!I10="Betriebswirtschafslehre
",Modulplaner_WINFO!I10="Mathematik I
",Modulplaner_WINFO!I10="Mathematik II
",Modulplaner_WINFO!I10="Teamprojekt Softwareentwicklung
"),8,IF(Modulplaner_WINFO!I10="Einführung in die Statistik
",10,9)))))))</f>
        <v/>
      </c>
      <c r="J16" t="str">
        <f>IF(ISBLANK(Modulplaner_WINFO!K10),"",Modulplaner_WINFO!K10&amp;"  "&amp;MIN(Modulplaner_WINFO!L10,IF(OR(Modulplaner_WINFO!K10="Geometrische Optimierung
",Modulplaner_WINFO!K10="Mikroprozessoren I
"),3,IF(OR(Modulplaner_WINFO!K10="Basispraktikum Arbeiten mit Datenbanksystemen
",Modulplaner_WINFO!K10="Basispraktikum Mobile Roboter
",Modulplaner_WINFO!K10="Basispraktikum Protocol Engineering
",Modulplaner_WINFO!K10="Basispraktikum TI: Hardwarenaher Systementwurf
",Modulplaner_WINFO!K10="Basispraktikum zum ICPC-Programmierwettbewerb
",Modulplaner_WINFO!K10="Datenbanksysteme
",Modulplaner_WINFO!K10="Einführung in Rechnernetze
",Modulplaner_WINFO!K10="Lego Mindstorms - Basispraktikum
",Modulplaner_WINFO!K10="MARS-Basispraktikum
",Modulplaner_WINFO!K10="Mechano-Informatik in der Robotik
",Modulplaner_WINFO!K10="Web-Anwendungen und Serviceorientierte Architekturen I
",Modulplaner_WINFO!K10="Wirtschaftsinformatik I
",Modulplaner_WINFO!K10="Wirtschaftsinformatik II
"),4,IF(OR(Modulplaner_WINFO!K10="Algorithmen für planare Graphen
",Modulplaner_WINFO!K10="Algorithmische Methoden für schwere Optimierungsprobleme
",Modulplaner_WINFO!K10="Basispraktikum Web-Anwendungen und Serviceorientierte Architekturen (I)
",Modulplaner_WINFO!K10="Einführung in das Privatrecht
",Modulplaner_WINFO!K10="Flächen im CAD
",Modulplaner_WINFO!K10="Geometrische Grundlagen der Geometrieverarbeitung
",Modulplaner_WINFO!K10="Kurven im CAD
",Modulplaner_WINFO!K10="Mobile Computing und Internet der Dinge
",Modulplaner_WINFO!K10="Programmieren
",Modulplaner_WINFO!K10="Volkswirtschaftslehre
"),5,IF(OR(Modulplaner_WINFO!K10="Algorithmen I
",Modulplaner_WINFO!K10="Algorithmen II
",Modulplaner_WINFO!K10="Computergrafik
",Modulplaner_WINFO!K10="Digitaltechnik und Entwurfsverfahren
",Modulplaner_WINFO!K10="Echtzeitsysteme
",Modulplaner_WINFO!K10="Formale Systeme
",Modulplaner_WINFO!K10="Geistiger Eigentum und Datenschutz
",Modulplaner_WINFO!K10="Grundbegriffe der Informatik
",Modulplaner_WINFO!K10="Kognitive Systeme
",Modulplaner_WINFO!K10="Mensch-Maschine-Interaktion
",Modulplaner_WINFO!K10="Rechnerorganisation
",Modulplaner_WINFO!K10="Rechnerstrukturen
",Modulplaner_WINFO!K10="Robotik I - Einführung in die Robotik
",Modulplaner_WINFO!K10="Sicherheit
",Modulplaner_WINFO!K10="Softwaretechnik I
",Modulplaner_WINFO!K10="Softwaretechnik II
",Modulplaner_WINFO!K10="Telematik
",Modulplaner_WINFO!K10="Theoretische Informatik
",Modulplaner_WINFO!K10="Verfassungs- und Verwaltungsrecht
"),6,IF(OR(Modulplaner_WINFO!K10="Angewandte Informatik
",Modulplaner_WINFO!K10="Betriebswirtschafslehre
",Modulplaner_WINFO!K10="Mathematik I
",Modulplaner_WINFO!K10="Mathematik II
",Modulplaner_WINFO!K10="Teamprojekt Softwareentwicklung
"),8,IF(Modulplaner_WINFO!K10="Einführung in die Statistik
",10,9)))))))&amp;"/"&amp;IF(OR(Modulplaner_WINFO!K10="Geometrische Optimierung
",Modulplaner_WINFO!K10="Mikroprozessoren I
"),3,IF(OR(Modulplaner_WINFO!K10="Basispraktikum Arbeiten mit Datenbanksystemen
",Modulplaner_WINFO!K10="Basispraktikum Mobile Roboter
",Modulplaner_WINFO!K10="Basispraktikum Protocol Engineering
",Modulplaner_WINFO!K10="Basispraktikum TI: Hardwarenaher Systementwurf
",Modulplaner_WINFO!K10="Basispraktikum zum ICPC-Programmierwettbewerb
",Modulplaner_WINFO!K10="Datenbanksysteme
",Modulplaner_WINFO!K10="Einführung in Rechnernetze
",Modulplaner_WINFO!K10="Lego Mindstorms - Basispraktikum
",Modulplaner_WINFO!K10="MARS-Basispraktikum
",Modulplaner_WINFO!K10="Mechano-Informatik in der Robotik
",Modulplaner_WINFO!K10="Web-Anwendungen und Serviceorientierte Architekturen I
",Modulplaner_WINFO!K10="Wirtschaftsinformatik I
",Modulplaner_WINFO!K10="Wirtschaftsinformatik II
"),4,IF(OR(Modulplaner_WINFO!K10="Algorithmen für planare Graphen
",Modulplaner_WINFO!K10="Algorithmische Methoden für schwere Optimierungsprobleme
",Modulplaner_WINFO!K10="Basispraktikum Web-Anwendungen und Serviceorientierte Architekturen (I)
",Modulplaner_WINFO!K10="Einführung in das Privatrecht
",Modulplaner_WINFO!K10="Flächen im CAD
",Modulplaner_WINFO!K10="Geometrische Grundlagen der Geometrieverarbeitung
",Modulplaner_WINFO!K10="Kurven im CAD
",Modulplaner_WINFO!K10="Mobile Computing und Internet der Dinge
",Modulplaner_WINFO!K10="Programmieren
",Modulplaner_WINFO!K10="Volkswirtschaftslehre
"),5,IF(OR(Modulplaner_WINFO!K10="Algorithmen I
",Modulplaner_WINFO!K10="Algorithmen II
",Modulplaner_WINFO!K10="Computergrafik
",Modulplaner_WINFO!K10="Digitaltechnik und Entwurfsverfahren
",Modulplaner_WINFO!K10="Echtzeitsysteme
",Modulplaner_WINFO!K10="Formale Systeme
",Modulplaner_WINFO!K10="Geistiger Eigentum und Datenschutz
",Modulplaner_WINFO!K10="Grundbegriffe der Informatik
",Modulplaner_WINFO!K10="Kognitive Systeme
",Modulplaner_WINFO!K10="Mensch-Maschine-Interaktion
",Modulplaner_WINFO!K10="Rechnerorganisation
",Modulplaner_WINFO!K10="Rechnerstrukturen
",Modulplaner_WINFO!K10="Robotik I - Einführung in die Robotik
",Modulplaner_WINFO!K10="Sicherheit
",Modulplaner_WINFO!K10="Softwaretechnik I
",Modulplaner_WINFO!K10="Softwaretechnik II
",Modulplaner_WINFO!K10="Telematik
",Modulplaner_WINFO!K10="Theoretische Informatik
",Modulplaner_WINFO!K10="Verfassungs- und Verwaltungsrecht
"),6,IF(OR(Modulplaner_WINFO!K10="Angewandte Informatik
",Modulplaner_WINFO!K10="Betriebswirtschafslehre
",Modulplaner_WINFO!K10="Mathematik I
",Modulplaner_WINFO!K10="Mathematik II
",Modulplaner_WINFO!K10="Teamprojekt Softwareentwicklung
"),8,IF(Modulplaner_WINFO!K10="Einführung in die Statistik
",10,9)))))))</f>
        <v/>
      </c>
      <c r="K16" t="str">
        <f>IF(ISBLANK(Modulplaner_WINFO!M10),"",Modulplaner_WINFO!M10&amp;"  "&amp;MIN(Modulplaner_WINFO!N10,IF(OR(Modulplaner_WINFO!M10="Geometrische Optimierung
",Modulplaner_WINFO!M10="Mikroprozessoren I
"),3,IF(OR(Modulplaner_WINFO!M10="Basispraktikum Arbeiten mit Datenbanksystemen
",Modulplaner_WINFO!M10="Basispraktikum Mobile Roboter
",Modulplaner_WINFO!M10="Basispraktikum Protocol Engineering
",Modulplaner_WINFO!M10="Basispraktikum TI: Hardwarenaher Systementwurf
",Modulplaner_WINFO!M10="Basispraktikum zum ICPC-Programmierwettbewerb
",Modulplaner_WINFO!M10="Datenbanksysteme
",Modulplaner_WINFO!M10="Einführung in Rechnernetze
",Modulplaner_WINFO!M10="Lego Mindstorms - Basispraktikum
",Modulplaner_WINFO!M10="MARS-Basispraktikum
",Modulplaner_WINFO!M10="Mechano-Informatik in der Robotik
",Modulplaner_WINFO!M10="Web-Anwendungen und Serviceorientierte Architekturen I
",Modulplaner_WINFO!M10="Wirtschaftsinformatik I
",Modulplaner_WINFO!M10="Wirtschaftsinformatik II
"),4,IF(OR(Modulplaner_WINFO!M10="Algorithmen für planare Graphen
",Modulplaner_WINFO!M10="Algorithmische Methoden für schwere Optimierungsprobleme
",Modulplaner_WINFO!M10="Basispraktikum Web-Anwendungen und Serviceorientierte Architekturen (I)
",Modulplaner_WINFO!M10="Einführung in das Privatrecht
",Modulplaner_WINFO!M10="Flächen im CAD
",Modulplaner_WINFO!M10="Geometrische Grundlagen der Geometrieverarbeitung
",Modulplaner_WINFO!M10="Kurven im CAD
",Modulplaner_WINFO!M10="Mobile Computing und Internet der Dinge
",Modulplaner_WINFO!M10="Programmieren
",Modulplaner_WINFO!M10="Volkswirtschaftslehre
"),5,IF(OR(Modulplaner_WINFO!M10="Algorithmen I
",Modulplaner_WINFO!M10="Algorithmen II
",Modulplaner_WINFO!M10="Computergrafik
",Modulplaner_WINFO!M10="Digitaltechnik und Entwurfsverfahren
",Modulplaner_WINFO!M10="Echtzeitsysteme
",Modulplaner_WINFO!M10="Formale Systeme
",Modulplaner_WINFO!M10="Geistiger Eigentum und Datenschutz
",Modulplaner_WINFO!M10="Grundbegriffe der Informatik
",Modulplaner_WINFO!M10="Kognitive Systeme
",Modulplaner_WINFO!M10="Mensch-Maschine-Interaktion
",Modulplaner_WINFO!M10="Rechnerorganisation
",Modulplaner_WINFO!M10="Rechnerstrukturen
",Modulplaner_WINFO!M10="Robotik I - Einführung in die Robotik
",Modulplaner_WINFO!M10="Sicherheit
",Modulplaner_WINFO!M10="Softwaretechnik I
",Modulplaner_WINFO!M10="Softwaretechnik II
",Modulplaner_WINFO!M10="Telematik
",Modulplaner_WINFO!M10="Theoretische Informatik
",Modulplaner_WINFO!M10="Verfassungs- und Verwaltungsrecht
"),6,IF(OR(Modulplaner_WINFO!M10="Angewandte Informatik
",Modulplaner_WINFO!M10="Betriebswirtschafslehre
",Modulplaner_WINFO!M10="Mathematik I
",Modulplaner_WINFO!M10="Mathematik II
",Modulplaner_WINFO!M10="Teamprojekt Softwareentwicklung
"),8,IF(Modulplaner_WINFO!M10="Einführung in die Statistik
",10,9)))))))&amp;"/"&amp;IF(OR(Modulplaner_WINFO!M10="Geometrische Optimierung
",Modulplaner_WINFO!M10="Mikroprozessoren I
"),3,IF(OR(Modulplaner_WINFO!M10="Basispraktikum Arbeiten mit Datenbanksystemen
",Modulplaner_WINFO!M10="Basispraktikum Mobile Roboter
",Modulplaner_WINFO!M10="Basispraktikum Protocol Engineering
",Modulplaner_WINFO!M10="Basispraktikum TI: Hardwarenaher Systementwurf
",Modulplaner_WINFO!M10="Basispraktikum zum ICPC-Programmierwettbewerb
",Modulplaner_WINFO!M10="Datenbanksysteme
",Modulplaner_WINFO!M10="Einführung in Rechnernetze
",Modulplaner_WINFO!M10="Lego Mindstorms - Basispraktikum
",Modulplaner_WINFO!M10="MARS-Basispraktikum
",Modulplaner_WINFO!M10="Mechano-Informatik in der Robotik
",Modulplaner_WINFO!M10="Web-Anwendungen und Serviceorientierte Architekturen I
",Modulplaner_WINFO!M10="Wirtschaftsinformatik I
",Modulplaner_WINFO!M10="Wirtschaftsinformatik II
"),4,IF(OR(Modulplaner_WINFO!M10="Algorithmen für planare Graphen
",Modulplaner_WINFO!M10="Algorithmische Methoden für schwere Optimierungsprobleme
",Modulplaner_WINFO!M10="Basispraktikum Web-Anwendungen und Serviceorientierte Architekturen (I)
",Modulplaner_WINFO!M10="Einführung in das Privatrecht
",Modulplaner_WINFO!M10="Flächen im CAD
",Modulplaner_WINFO!M10="Geometrische Grundlagen der Geometrieverarbeitung
",Modulplaner_WINFO!M10="Kurven im CAD
",Modulplaner_WINFO!M10="Mobile Computing und Internet der Dinge
",Modulplaner_WINFO!M10="Programmieren
",Modulplaner_WINFO!M10="Volkswirtschaftslehre
"),5,IF(OR(Modulplaner_WINFO!M10="Algorithmen I
",Modulplaner_WINFO!M10="Algorithmen II
",Modulplaner_WINFO!M10="Computergrafik
",Modulplaner_WINFO!M10="Digitaltechnik und Entwurfsverfahren
",Modulplaner_WINFO!M10="Echtzeitsysteme
",Modulplaner_WINFO!M10="Formale Systeme
",Modulplaner_WINFO!M10="Geistiger Eigentum und Datenschutz
",Modulplaner_WINFO!M10="Grundbegriffe der Informatik
",Modulplaner_WINFO!M10="Kognitive Systeme
",Modulplaner_WINFO!M10="Mensch-Maschine-Interaktion
",Modulplaner_WINFO!M10="Rechnerorganisation
",Modulplaner_WINFO!M10="Rechnerstrukturen
",Modulplaner_WINFO!M10="Robotik I - Einführung in die Robotik
",Modulplaner_WINFO!M10="Sicherheit
",Modulplaner_WINFO!M10="Softwaretechnik I
",Modulplaner_WINFO!M10="Softwaretechnik II
",Modulplaner_WINFO!M10="Telematik
",Modulplaner_WINFO!M10="Theoretische Informatik
",Modulplaner_WINFO!M10="Verfassungs- und Verwaltungsrecht
"),6,IF(OR(Modulplaner_WINFO!M10="Angewandte Informatik
",Modulplaner_WINFO!M10="Betriebswirtschafslehre
",Modulplaner_WINFO!M10="Mathematik I
",Modulplaner_WINFO!M10="Mathematik II
",Modulplaner_WINFO!M10="Teamprojekt Softwareentwicklung
"),8,IF(Modulplaner_WINFO!M10="Einführung in die Statistik
",10,9)))))))</f>
        <v/>
      </c>
      <c r="L16" t="str">
        <f>IF(ISBLANK(Modulplaner_WINFO!O10),"",Modulplaner_WINFO!O10&amp;"  "&amp;MIN(Modulplaner_WINFO!P10,IF(OR(Modulplaner_WINFO!O10="Geometrische Optimierung
",Modulplaner_WINFO!O10="Mikroprozessoren I
"),3,IF(OR(Modulplaner_WINFO!O10="Basispraktikum Arbeiten mit Datenbanksystemen
",Modulplaner_WINFO!O10="Basispraktikum Mobile Roboter
",Modulplaner_WINFO!O10="Basispraktikum Protocol Engineering
",Modulplaner_WINFO!O10="Basispraktikum TI: Hardwarenaher Systementwurf
",Modulplaner_WINFO!O10="Basispraktikum zum ICPC-Programmierwettbewerb
",Modulplaner_WINFO!O10="Datenbanksysteme
",Modulplaner_WINFO!O10="Einführung in Rechnernetze
",Modulplaner_WINFO!O10="Lego Mindstorms - Basispraktikum
",Modulplaner_WINFO!O10="MARS-Basispraktikum
",Modulplaner_WINFO!O10="Mechano-Informatik in der Robotik
",Modulplaner_WINFO!O10="Web-Anwendungen und Serviceorientierte Architekturen I
",Modulplaner_WINFO!O10="Wirtschaftsinformatik I
",Modulplaner_WINFO!O10="Wirtschaftsinformatik II
"),4,IF(OR(Modulplaner_WINFO!O10="Algorithmen für planare Graphen
",Modulplaner_WINFO!O10="Algorithmische Methoden für schwere Optimierungsprobleme
",Modulplaner_WINFO!O10="Basispraktikum Web-Anwendungen und Serviceorientierte Architekturen (I)
",Modulplaner_WINFO!O10="Einführung in das Privatrecht
",Modulplaner_WINFO!O10="Flächen im CAD
",Modulplaner_WINFO!O10="Geometrische Grundlagen der Geometrieverarbeitung
",Modulplaner_WINFO!O10="Kurven im CAD
",Modulplaner_WINFO!O10="Mobile Computing und Internet der Dinge
",Modulplaner_WINFO!O10="Programmieren
",Modulplaner_WINFO!O10="Volkswirtschaftslehre
"),5,IF(OR(Modulplaner_WINFO!O10="Algorithmen I
",Modulplaner_WINFO!O10="Algorithmen II
",Modulplaner_WINFO!O10="Computergrafik
",Modulplaner_WINFO!O10="Digitaltechnik und Entwurfsverfahren
",Modulplaner_WINFO!O10="Echtzeitsysteme
",Modulplaner_WINFO!O10="Formale Systeme
",Modulplaner_WINFO!O10="Geistiger Eigentum und Datenschutz
",Modulplaner_WINFO!O10="Grundbegriffe der Informatik
",Modulplaner_WINFO!O10="Kognitive Systeme
",Modulplaner_WINFO!O10="Mensch-Maschine-Interaktion
",Modulplaner_WINFO!O10="Rechnerorganisation
",Modulplaner_WINFO!O10="Rechnerstrukturen
",Modulplaner_WINFO!O10="Robotik I - Einführung in die Robotik
",Modulplaner_WINFO!O10="Sicherheit
",Modulplaner_WINFO!O10="Softwaretechnik I
",Modulplaner_WINFO!O10="Softwaretechnik II
",Modulplaner_WINFO!O10="Telematik
",Modulplaner_WINFO!O10="Theoretische Informatik
",Modulplaner_WINFO!O10="Verfassungs- und Verwaltungsrecht
"),6,IF(OR(Modulplaner_WINFO!O10="Angewandte Informatik
",Modulplaner_WINFO!O10="Betriebswirtschafslehre
",Modulplaner_WINFO!O10="Mathematik I
",Modulplaner_WINFO!O10="Mathematik II
",Modulplaner_WINFO!O10="Teamprojekt Softwareentwicklung
"),8,IF(Modulplaner_WINFO!O10="Einführung in die Statistik
",10,9)))))))&amp;"/"&amp;IF(OR(Modulplaner_WINFO!O10="Geometrische Optimierung
",Modulplaner_WINFO!O10="Mikroprozessoren I
"),3,IF(OR(Modulplaner_WINFO!O10="Basispraktikum Arbeiten mit Datenbanksystemen
",Modulplaner_WINFO!O10="Basispraktikum Mobile Roboter
",Modulplaner_WINFO!O10="Basispraktikum Protocol Engineering
",Modulplaner_WINFO!O10="Basispraktikum TI: Hardwarenaher Systementwurf
",Modulplaner_WINFO!O10="Basispraktikum zum ICPC-Programmierwettbewerb
",Modulplaner_WINFO!O10="Datenbanksysteme
",Modulplaner_WINFO!O10="Einführung in Rechnernetze
",Modulplaner_WINFO!O10="Lego Mindstorms - Basispraktikum
",Modulplaner_WINFO!O10="MARS-Basispraktikum
",Modulplaner_WINFO!O10="Mechano-Informatik in der Robotik
",Modulplaner_WINFO!O10="Web-Anwendungen und Serviceorientierte Architekturen I
",Modulplaner_WINFO!O10="Wirtschaftsinformatik I
",Modulplaner_WINFO!O10="Wirtschaftsinformatik II
"),4,IF(OR(Modulplaner_WINFO!O10="Algorithmen für planare Graphen
",Modulplaner_WINFO!O10="Algorithmische Methoden für schwere Optimierungsprobleme
",Modulplaner_WINFO!O10="Basispraktikum Web-Anwendungen und Serviceorientierte Architekturen (I)
",Modulplaner_WINFO!O10="Einführung in das Privatrecht
",Modulplaner_WINFO!O10="Flächen im CAD
",Modulplaner_WINFO!O10="Geometrische Grundlagen der Geometrieverarbeitung
",Modulplaner_WINFO!O10="Kurven im CAD
",Modulplaner_WINFO!O10="Mobile Computing und Internet der Dinge
",Modulplaner_WINFO!O10="Programmieren
",Modulplaner_WINFO!O10="Volkswirtschaftslehre
"),5,IF(OR(Modulplaner_WINFO!O10="Algorithmen I
",Modulplaner_WINFO!O10="Algorithmen II
",Modulplaner_WINFO!O10="Computergrafik
",Modulplaner_WINFO!O10="Digitaltechnik und Entwurfsverfahren
",Modulplaner_WINFO!O10="Echtzeitsysteme
",Modulplaner_WINFO!O10="Formale Systeme
",Modulplaner_WINFO!O10="Geistiger Eigentum und Datenschutz
",Modulplaner_WINFO!O10="Grundbegriffe der Informatik
",Modulplaner_WINFO!O10="Kognitive Systeme
",Modulplaner_WINFO!O10="Mensch-Maschine-Interaktion
",Modulplaner_WINFO!O10="Rechnerorganisation
",Modulplaner_WINFO!O10="Rechnerstrukturen
",Modulplaner_WINFO!O10="Robotik I - Einführung in die Robotik
",Modulplaner_WINFO!O10="Sicherheit
",Modulplaner_WINFO!O10="Softwaretechnik I
",Modulplaner_WINFO!O10="Softwaretechnik II
",Modulplaner_WINFO!O10="Telematik
",Modulplaner_WINFO!O10="Theoretische Informatik
",Modulplaner_WINFO!O10="Verfassungs- und Verwaltungsrecht
"),6,IF(OR(Modulplaner_WINFO!O10="Angewandte Informatik
",Modulplaner_WINFO!O10="Betriebswirtschafslehre
",Modulplaner_WINFO!O10="Mathematik I
",Modulplaner_WINFO!O10="Mathematik II
",Modulplaner_WINFO!O10="Teamprojekt Softwareentwicklung
"),8,IF(Modulplaner_WINFO!O10="Einführung in die Statistik
",10,9)))))))</f>
        <v/>
      </c>
      <c r="M16" t="str">
        <f>IF(ISBLANK(Modulplaner_WINFO!Q10),"",Modulplaner_WINFO!Q10&amp;"  "&amp;MIN(Modulplaner_WINFO!R10,IF(OR(Modulplaner_WINFO!Q10="Geometrische Optimierung
",Modulplaner_WINFO!Q10="Mikroprozessoren I
"),3,IF(OR(Modulplaner_WINFO!Q10="Basispraktikum Arbeiten mit Datenbanksystemen
",Modulplaner_WINFO!Q10="Basispraktikum Mobile Roboter
",Modulplaner_WINFO!Q10="Basispraktikum Protocol Engineering
",Modulplaner_WINFO!Q10="Basispraktikum TI: Hardwarenaher Systementwurf
",Modulplaner_WINFO!Q10="Basispraktikum zum ICPC-Programmierwettbewerb
",Modulplaner_WINFO!Q10="Datenbanksysteme
",Modulplaner_WINFO!Q10="Einführung in Rechnernetze
",Modulplaner_WINFO!Q10="Lego Mindstorms - Basispraktikum
",Modulplaner_WINFO!Q10="MARS-Basispraktikum
",Modulplaner_WINFO!Q10="Mechano-Informatik in der Robotik
",Modulplaner_WINFO!Q10="Web-Anwendungen und Serviceorientierte Architekturen I
",Modulplaner_WINFO!Q10="Wirtschaftsinformatik I
",Modulplaner_WINFO!Q10="Wirtschaftsinformatik II
"),4,IF(OR(Modulplaner_WINFO!Q10="Algorithmen für planare Graphen
",Modulplaner_WINFO!Q10="Algorithmische Methoden für schwere Optimierungsprobleme
",Modulplaner_WINFO!Q10="Basispraktikum Web-Anwendungen und Serviceorientierte Architekturen (I)
",Modulplaner_WINFO!Q10="Einführung in das Privatrecht
",Modulplaner_WINFO!Q10="Flächen im CAD
",Modulplaner_WINFO!Q10="Geometrische Grundlagen der Geometrieverarbeitung
",Modulplaner_WINFO!Q10="Kurven im CAD
",Modulplaner_WINFO!Q10="Mobile Computing und Internet der Dinge
",Modulplaner_WINFO!Q10="Programmieren
",Modulplaner_WINFO!Q10="Volkswirtschaftslehre
"),5,IF(OR(Modulplaner_WINFO!Q10="Algorithmen I
",Modulplaner_WINFO!Q10="Algorithmen II
",Modulplaner_WINFO!Q10="Computergrafik
",Modulplaner_WINFO!Q10="Digitaltechnik und Entwurfsverfahren
",Modulplaner_WINFO!Q10="Echtzeitsysteme
",Modulplaner_WINFO!Q10="Formale Systeme
",Modulplaner_WINFO!Q10="Geistiger Eigentum und Datenschutz
",Modulplaner_WINFO!Q10="Grundbegriffe der Informatik
",Modulplaner_WINFO!Q10="Kognitive Systeme
",Modulplaner_WINFO!Q10="Mensch-Maschine-Interaktion
",Modulplaner_WINFO!Q10="Rechnerorganisation
",Modulplaner_WINFO!Q10="Rechnerstrukturen
",Modulplaner_WINFO!Q10="Robotik I - Einführung in die Robotik
",Modulplaner_WINFO!Q10="Sicherheit
",Modulplaner_WINFO!Q10="Softwaretechnik I
",Modulplaner_WINFO!Q10="Softwaretechnik II
",Modulplaner_WINFO!Q10="Telematik
",Modulplaner_WINFO!Q10="Theoretische Informatik
",Modulplaner_WINFO!Q10="Verfassungs- und Verwaltungsrecht
"),6,IF(OR(Modulplaner_WINFO!Q10="Angewandte Informatik
",Modulplaner_WINFO!Q10="Betriebswirtschafslehre
",Modulplaner_WINFO!Q10="Mathematik I
",Modulplaner_WINFO!Q10="Mathematik II
",Modulplaner_WINFO!Q10="Teamprojekt Softwareentwicklung
"),8,IF(Modulplaner_WINFO!Q10="Einführung in die Statistik
",10,9)))))))&amp;"/"&amp;IF(OR(Modulplaner_WINFO!Q10="Geometrische Optimierung
",Modulplaner_WINFO!Q10="Mikroprozessoren I
"),3,IF(OR(Modulplaner_WINFO!Q10="Basispraktikum Arbeiten mit Datenbanksystemen
",Modulplaner_WINFO!Q10="Basispraktikum Mobile Roboter
",Modulplaner_WINFO!Q10="Basispraktikum Protocol Engineering
",Modulplaner_WINFO!Q10="Basispraktikum TI: Hardwarenaher Systementwurf
",Modulplaner_WINFO!Q10="Basispraktikum zum ICPC-Programmierwettbewerb
",Modulplaner_WINFO!Q10="Datenbanksysteme
",Modulplaner_WINFO!Q10="Einführung in Rechnernetze
",Modulplaner_WINFO!Q10="Lego Mindstorms - Basispraktikum
",Modulplaner_WINFO!Q10="MARS-Basispraktikum
",Modulplaner_WINFO!Q10="Mechano-Informatik in der Robotik
",Modulplaner_WINFO!Q10="Web-Anwendungen und Serviceorientierte Architekturen I
",Modulplaner_WINFO!Q10="Wirtschaftsinformatik I
",Modulplaner_WINFO!Q10="Wirtschaftsinformatik II
"),4,IF(OR(Modulplaner_WINFO!Q10="Algorithmen für planare Graphen
",Modulplaner_WINFO!Q10="Algorithmische Methoden für schwere Optimierungsprobleme
",Modulplaner_WINFO!Q10="Basispraktikum Web-Anwendungen und Serviceorientierte Architekturen (I)
",Modulplaner_WINFO!Q10="Einführung in das Privatrecht
",Modulplaner_WINFO!Q10="Flächen im CAD
",Modulplaner_WINFO!Q10="Geometrische Grundlagen der Geometrieverarbeitung
",Modulplaner_WINFO!Q10="Kurven im CAD
",Modulplaner_WINFO!Q10="Mobile Computing und Internet der Dinge
",Modulplaner_WINFO!Q10="Programmieren
",Modulplaner_WINFO!Q10="Volkswirtschaftslehre
"),5,IF(OR(Modulplaner_WINFO!Q10="Algorithmen I
",Modulplaner_WINFO!Q10="Algorithmen II
",Modulplaner_WINFO!Q10="Computergrafik
",Modulplaner_WINFO!Q10="Digitaltechnik und Entwurfsverfahren
",Modulplaner_WINFO!Q10="Echtzeitsysteme
",Modulplaner_WINFO!Q10="Formale Systeme
",Modulplaner_WINFO!Q10="Geistiger Eigentum und Datenschutz
",Modulplaner_WINFO!Q10="Grundbegriffe der Informatik
",Modulplaner_WINFO!Q10="Kognitive Systeme
",Modulplaner_WINFO!Q10="Mensch-Maschine-Interaktion
",Modulplaner_WINFO!Q10="Rechnerorganisation
",Modulplaner_WINFO!Q10="Rechnerstrukturen
",Modulplaner_WINFO!Q10="Robotik I - Einführung in die Robotik
",Modulplaner_WINFO!Q10="Sicherheit
",Modulplaner_WINFO!Q10="Softwaretechnik I
",Modulplaner_WINFO!Q10="Softwaretechnik II
",Modulplaner_WINFO!Q10="Telematik
",Modulplaner_WINFO!Q10="Theoretische Informatik
",Modulplaner_WINFO!Q10="Verfassungs- und Verwaltungsrecht
"),6,IF(OR(Modulplaner_WINFO!Q10="Angewandte Informatik
",Modulplaner_WINFO!Q10="Betriebswirtschafslehre
",Modulplaner_WINFO!Q10="Mathematik I
",Modulplaner_WINFO!Q10="Mathematik II
",Modulplaner_WINFO!Q10="Teamprojekt Softwareentwicklung
"),8,IF(Modulplaner_WINFO!Q10="Einführung in die Statistik
",10,9)))))))</f>
        <v/>
      </c>
      <c r="N16" t="str">
        <f>IF(ISBLANK(Modulplaner_WINFO!S10),"",Modulplaner_WINFO!S10&amp;"  "&amp;MIN(Modulplaner_WINFO!T10,IF(OR(Modulplaner_WINFO!S10="Geometrische Optimierung
",Modulplaner_WINFO!S10="Mikroprozessoren I
"),3,IF(OR(Modulplaner_WINFO!S10="Basispraktikum Arbeiten mit Datenbanksystemen
",Modulplaner_WINFO!S10="Basispraktikum Mobile Roboter
",Modulplaner_WINFO!S10="Basispraktikum Protocol Engineering
",Modulplaner_WINFO!S10="Basispraktikum TI: Hardwarenaher Systementwurf
",Modulplaner_WINFO!S10="Basispraktikum zum ICPC-Programmierwettbewerb
",Modulplaner_WINFO!S10="Datenbanksysteme
",Modulplaner_WINFO!S10="Einführung in Rechnernetze
",Modulplaner_WINFO!S10="Lego Mindstorms - Basispraktikum
",Modulplaner_WINFO!S10="MARS-Basispraktikum
",Modulplaner_WINFO!S10="Mechano-Informatik in der Robotik
",Modulplaner_WINFO!S10="Web-Anwendungen und Serviceorientierte Architekturen I
",Modulplaner_WINFO!S10="Wirtschaftsinformatik I
",Modulplaner_WINFO!S10="Wirtschaftsinformatik II
"),4,IF(OR(Modulplaner_WINFO!S10="Algorithmen für planare Graphen
",Modulplaner_WINFO!S10="Algorithmische Methoden für schwere Optimierungsprobleme
",Modulplaner_WINFO!S10="Basispraktikum Web-Anwendungen und Serviceorientierte Architekturen (I)
",Modulplaner_WINFO!S10="Einführung in das Privatrecht
",Modulplaner_WINFO!S10="Flächen im CAD
",Modulplaner_WINFO!S10="Geometrische Grundlagen der Geometrieverarbeitung
",Modulplaner_WINFO!S10="Kurven im CAD
",Modulplaner_WINFO!S10="Mobile Computing und Internet der Dinge
",Modulplaner_WINFO!S10="Programmieren
",Modulplaner_WINFO!S10="Volkswirtschaftslehre
"),5,IF(OR(Modulplaner_WINFO!S10="Algorithmen I
",Modulplaner_WINFO!S10="Algorithmen II
",Modulplaner_WINFO!S10="Computergrafik
",Modulplaner_WINFO!S10="Digitaltechnik und Entwurfsverfahren
",Modulplaner_WINFO!S10="Echtzeitsysteme
",Modulplaner_WINFO!S10="Formale Systeme
",Modulplaner_WINFO!S10="Geistiger Eigentum und Datenschutz
",Modulplaner_WINFO!S10="Grundbegriffe der Informatik
",Modulplaner_WINFO!S10="Kognitive Systeme
",Modulplaner_WINFO!S10="Mensch-Maschine-Interaktion
",Modulplaner_WINFO!S10="Rechnerorganisation
",Modulplaner_WINFO!S10="Rechnerstrukturen
",Modulplaner_WINFO!S10="Robotik I - Einführung in die Robotik
",Modulplaner_WINFO!S10="Sicherheit
",Modulplaner_WINFO!S10="Softwaretechnik I
",Modulplaner_WINFO!S10="Softwaretechnik II
",Modulplaner_WINFO!S10="Telematik
",Modulplaner_WINFO!S10="Theoretische Informatik
",Modulplaner_WINFO!S10="Verfassungs- und Verwaltungsrecht
"),6,IF(OR(Modulplaner_WINFO!S10="Angewandte Informatik
",Modulplaner_WINFO!S10="Betriebswirtschafslehre
",Modulplaner_WINFO!S10="Mathematik I
",Modulplaner_WINFO!S10="Mathematik II
",Modulplaner_WINFO!S10="Teamprojekt Softwareentwicklung
"),8,IF(Modulplaner_WINFO!S10="Einführung in die Statistik
",10,9)))))))&amp;"/"&amp;IF(OR(Modulplaner_WINFO!S10="Geometrische Optimierung
",Modulplaner_WINFO!S10="Mikroprozessoren I
"),3,IF(OR(Modulplaner_WINFO!S10="Basispraktikum Arbeiten mit Datenbanksystemen
",Modulplaner_WINFO!S10="Basispraktikum Mobile Roboter
",Modulplaner_WINFO!S10="Basispraktikum Protocol Engineering
",Modulplaner_WINFO!S10="Basispraktikum TI: Hardwarenaher Systementwurf
",Modulplaner_WINFO!S10="Basispraktikum zum ICPC-Programmierwettbewerb
",Modulplaner_WINFO!S10="Datenbanksysteme
",Modulplaner_WINFO!S10="Einführung in Rechnernetze
",Modulplaner_WINFO!S10="Lego Mindstorms - Basispraktikum
",Modulplaner_WINFO!S10="MARS-Basispraktikum
",Modulplaner_WINFO!S10="Mechano-Informatik in der Robotik
",Modulplaner_WINFO!S10="Web-Anwendungen und Serviceorientierte Architekturen I
",Modulplaner_WINFO!S10="Wirtschaftsinformatik I
",Modulplaner_WINFO!S10="Wirtschaftsinformatik II
"),4,IF(OR(Modulplaner_WINFO!S10="Algorithmen für planare Graphen
",Modulplaner_WINFO!S10="Algorithmische Methoden für schwere Optimierungsprobleme
",Modulplaner_WINFO!S10="Basispraktikum Web-Anwendungen und Serviceorientierte Architekturen (I)
",Modulplaner_WINFO!S10="Einführung in das Privatrecht
",Modulplaner_WINFO!S10="Flächen im CAD
",Modulplaner_WINFO!S10="Geometrische Grundlagen der Geometrieverarbeitung
",Modulplaner_WINFO!S10="Kurven im CAD
",Modulplaner_WINFO!S10="Mobile Computing und Internet der Dinge
",Modulplaner_WINFO!S10="Programmieren
",Modulplaner_WINFO!S10="Volkswirtschaftslehre
"),5,IF(OR(Modulplaner_WINFO!S10="Algorithmen I
",Modulplaner_WINFO!S10="Algorithmen II
",Modulplaner_WINFO!S10="Computergrafik
",Modulplaner_WINFO!S10="Digitaltechnik und Entwurfsverfahren
",Modulplaner_WINFO!S10="Echtzeitsysteme
",Modulplaner_WINFO!S10="Formale Systeme
",Modulplaner_WINFO!S10="Geistiger Eigentum und Datenschutz
",Modulplaner_WINFO!S10="Grundbegriffe der Informatik
",Modulplaner_WINFO!S10="Kognitive Systeme
",Modulplaner_WINFO!S10="Mensch-Maschine-Interaktion
",Modulplaner_WINFO!S10="Rechnerorganisation
",Modulplaner_WINFO!S10="Rechnerstrukturen
",Modulplaner_WINFO!S10="Robotik I - Einführung in die Robotik
",Modulplaner_WINFO!S10="Sicherheit
",Modulplaner_WINFO!S10="Softwaretechnik I
",Modulplaner_WINFO!S10="Softwaretechnik II
",Modulplaner_WINFO!S10="Telematik
",Modulplaner_WINFO!S10="Theoretische Informatik
",Modulplaner_WINFO!S10="Verfassungs- und Verwaltungsrecht
"),6,IF(OR(Modulplaner_WINFO!S10="Angewandte Informatik
",Modulplaner_WINFO!S10="Betriebswirtschafslehre
",Modulplaner_WINFO!S10="Mathematik I
",Modulplaner_WINFO!S10="Mathematik II
",Modulplaner_WINFO!S10="Teamprojekt Softwareentwicklung
"),8,IF(Modulplaner_WINFO!S10="Einführung in die Statistik
",10,9)))))))</f>
        <v/>
      </c>
    </row>
    <row r="17" spans="1:14" ht="28.8" x14ac:dyDescent="0.3">
      <c r="A17" s="14" t="s">
        <v>180</v>
      </c>
      <c r="B17">
        <v>6</v>
      </c>
      <c r="E17" s="23" t="s">
        <v>8</v>
      </c>
      <c r="F17" t="str">
        <f>IF(ISBLANK(Modulplaner_WINFO!C11),"",Modulplaner_WINFO!C11&amp;"  "&amp;MIN(Modulplaner_WINFO!D11,IF(OR(Modulplaner_WINFO!C11="Geometrische Optimierung
",Modulplaner_WINFO!C11="Mikroprozessoren I
"),3,IF(OR(Modulplaner_WINFO!C11="Basispraktikum Arbeiten mit Datenbanksystemen
",Modulplaner_WINFO!C11="Basispraktikum Mobile Roboter
",Modulplaner_WINFO!C11="Basispraktikum Protocol Engineering
",Modulplaner_WINFO!C11="Basispraktikum TI: Hardwarenaher Systementwurf
",Modulplaner_WINFO!C11="Basispraktikum zum ICPC-Programmierwettbewerb
",Modulplaner_WINFO!C11="Datenbanksysteme
",Modulplaner_WINFO!C11="Einführung in Rechnernetze
",Modulplaner_WINFO!C11="Lego Mindstorms - Basispraktikum
",Modulplaner_WINFO!C11="MARS-Basispraktikum
",Modulplaner_WINFO!C11="Mechano-Informatik in der Robotik
",Modulplaner_WINFO!C11="Web-Anwendungen und Serviceorientierte Architekturen I
",Modulplaner_WINFO!C11="Wirtschaftsinformatik I
",Modulplaner_WINFO!C11="Wirtschaftsinformatik II
"),4,IF(OR(Modulplaner_WINFO!C11="Algorithmen für planare Graphen
",Modulplaner_WINFO!C11="Algorithmische Methoden für schwere Optimierungsprobleme
",Modulplaner_WINFO!C11="Basispraktikum Web-Anwendungen und Serviceorientierte Architekturen (I)
",Modulplaner_WINFO!C11="Einführung in das Privatrecht
",Modulplaner_WINFO!C11="Flächen im CAD
",Modulplaner_WINFO!C11="Geometrische Grundlagen der Geometrieverarbeitung
",Modulplaner_WINFO!C11="Kurven im CAD
",Modulplaner_WINFO!C11="Mobile Computing und Internet der Dinge
",Modulplaner_WINFO!C11="Programmieren
",Modulplaner_WINFO!C11="Volkswirtschaftslehre
"),5,IF(OR(Modulplaner_WINFO!C11="Algorithmen I
",Modulplaner_WINFO!C11="Algorithmen II
",Modulplaner_WINFO!C11="Computergrafik
",Modulplaner_WINFO!C11="Digitaltechnik und Entwurfsverfahren
",Modulplaner_WINFO!C11="Echtzeitsysteme
",Modulplaner_WINFO!C11="Formale Systeme
",Modulplaner_WINFO!C11="Geistiger Eigentum und Datenschutz
",Modulplaner_WINFO!C11="Grundbegriffe der Informatik
",Modulplaner_WINFO!C11="Kognitive Systeme
",Modulplaner_WINFO!C11="Mensch-Maschine-Interaktion
",Modulplaner_WINFO!C11="Rechnerorganisation
",Modulplaner_WINFO!C11="Rechnerstrukturen
",Modulplaner_WINFO!C11="Robotik I - Einführung in die Robotik
",Modulplaner_WINFO!C11="Sicherheit
",Modulplaner_WINFO!C11="Softwaretechnik I
",Modulplaner_WINFO!C11="Softwaretechnik II
",Modulplaner_WINFO!C11="Telematik
",Modulplaner_WINFO!C11="Theoretische Informatik
",Modulplaner_WINFO!C11="Verfassungs- und Verwaltungsrecht
"),6,IF(OR(Modulplaner_WINFO!C11="Angewandte Informatik
",Modulplaner_WINFO!C11="Betriebswirtschafslehre
",Modulplaner_WINFO!C11="Mathematik I
",Modulplaner_WINFO!C11="Mathematik II
",Modulplaner_WINFO!C11="Teamprojekt Softwareentwicklung
"),8,IF(Modulplaner_WINFO!C11="Einführung in die Statistik
",10,9)))))))&amp;"/"&amp;IF(OR(Modulplaner_WINFO!C11="Geometrische Optimierung
",Modulplaner_WINFO!C11="Mikroprozessoren I
"),3,IF(OR(Modulplaner_WINFO!C11="Basispraktikum Arbeiten mit Datenbanksystemen
",Modulplaner_WINFO!C11="Basispraktikum Mobile Roboter
",Modulplaner_WINFO!C11="Basispraktikum Protocol Engineering
",Modulplaner_WINFO!C11="Basispraktikum TI: Hardwarenaher Systementwurf
",Modulplaner_WINFO!C11="Basispraktikum zum ICPC-Programmierwettbewerb
",Modulplaner_WINFO!C11="Datenbanksysteme
",Modulplaner_WINFO!C11="Einführung in Rechnernetze
",Modulplaner_WINFO!C11="Lego Mindstorms - Basispraktikum
",Modulplaner_WINFO!C11="MARS-Basispraktikum
",Modulplaner_WINFO!C11="Mechano-Informatik in der Robotik
",Modulplaner_WINFO!C11="Web-Anwendungen und Serviceorientierte Architekturen I
",Modulplaner_WINFO!C11="Wirtschaftsinformatik I
",Modulplaner_WINFO!C11="Wirtschaftsinformatik II
"),4,IF(OR(Modulplaner_WINFO!C11="Algorithmen für planare Graphen
",Modulplaner_WINFO!C11="Algorithmische Methoden für schwere Optimierungsprobleme
",Modulplaner_WINFO!C11="Basispraktikum Web-Anwendungen und Serviceorientierte Architekturen (I)
",Modulplaner_WINFO!C11="Einführung in das Privatrecht
",Modulplaner_WINFO!C11="Flächen im CAD
",Modulplaner_WINFO!C11="Geometrische Grundlagen der Geometrieverarbeitung
",Modulplaner_WINFO!C11="Kurven im CAD
",Modulplaner_WINFO!C11="Mobile Computing und Internet der Dinge
",Modulplaner_WINFO!C11="Programmieren
",Modulplaner_WINFO!C11="Volkswirtschaftslehre
"),5,IF(OR(Modulplaner_WINFO!C11="Algorithmen I
",Modulplaner_WINFO!C11="Algorithmen II
",Modulplaner_WINFO!C11="Computergrafik
",Modulplaner_WINFO!C11="Digitaltechnik und Entwurfsverfahren
",Modulplaner_WINFO!C11="Echtzeitsysteme
",Modulplaner_WINFO!C11="Formale Systeme
",Modulplaner_WINFO!C11="Geistiger Eigentum und Datenschutz
",Modulplaner_WINFO!C11="Grundbegriffe der Informatik
",Modulplaner_WINFO!C11="Kognitive Systeme
",Modulplaner_WINFO!C11="Mensch-Maschine-Interaktion
",Modulplaner_WINFO!C11="Rechnerorganisation
",Modulplaner_WINFO!C11="Rechnerstrukturen
",Modulplaner_WINFO!C11="Robotik I - Einführung in die Robotik
",Modulplaner_WINFO!C11="Sicherheit
",Modulplaner_WINFO!C11="Softwaretechnik I
",Modulplaner_WINFO!C11="Softwaretechnik II
",Modulplaner_WINFO!C11="Telematik
",Modulplaner_WINFO!C11="Theoretische Informatik
",Modulplaner_WINFO!C11="Verfassungs- und Verwaltungsrecht
"),6,IF(OR(Modulplaner_WINFO!C11="Angewandte Informatik
",Modulplaner_WINFO!C11="Betriebswirtschafslehre
",Modulplaner_WINFO!C11="Mathematik I
",Modulplaner_WINFO!C11="Mathematik II
",Modulplaner_WINFO!C11="Teamprojekt Softwareentwicklung
"),8,IF(Modulplaner_WINFO!C11="Einführung in die Statistik
",10,9)))))))</f>
        <v/>
      </c>
      <c r="G17" t="str">
        <f>IF(ISBLANK(Modulplaner_WINFO!E11),"",Modulplaner_WINFO!E11&amp;"  "&amp;MIN(Modulplaner_WINFO!F11,IF(OR(Modulplaner_WINFO!E11="Geometrische Optimierung
",Modulplaner_WINFO!E11="Mikroprozessoren I
"),3,IF(OR(Modulplaner_WINFO!E11="Basispraktikum Arbeiten mit Datenbanksystemen
",Modulplaner_WINFO!E11="Basispraktikum Mobile Roboter
",Modulplaner_WINFO!E11="Basispraktikum Protocol Engineering
",Modulplaner_WINFO!E11="Basispraktikum TI: Hardwarenaher Systementwurf
",Modulplaner_WINFO!E11="Basispraktikum zum ICPC-Programmierwettbewerb
",Modulplaner_WINFO!E11="Datenbanksysteme
",Modulplaner_WINFO!E11="Einführung in Rechnernetze
",Modulplaner_WINFO!E11="Lego Mindstorms - Basispraktikum
",Modulplaner_WINFO!E11="MARS-Basispraktikum
",Modulplaner_WINFO!E11="Mechano-Informatik in der Robotik
",Modulplaner_WINFO!E11="Web-Anwendungen und Serviceorientierte Architekturen I
",Modulplaner_WINFO!E11="Wirtschaftsinformatik I
",Modulplaner_WINFO!E11="Wirtschaftsinformatik II
"),4,IF(OR(Modulplaner_WINFO!E11="Algorithmen für planare Graphen
",Modulplaner_WINFO!E11="Algorithmische Methoden für schwere Optimierungsprobleme
",Modulplaner_WINFO!E11="Basispraktikum Web-Anwendungen und Serviceorientierte Architekturen (I)
",Modulplaner_WINFO!E11="Einführung in das Privatrecht
",Modulplaner_WINFO!E11="Flächen im CAD
",Modulplaner_WINFO!E11="Geometrische Grundlagen der Geometrieverarbeitung
",Modulplaner_WINFO!E11="Kurven im CAD
",Modulplaner_WINFO!E11="Mobile Computing und Internet der Dinge
",Modulplaner_WINFO!E11="Programmieren
",Modulplaner_WINFO!E11="Volkswirtschaftslehre
"),5,IF(OR(Modulplaner_WINFO!E11="Algorithmen I
",Modulplaner_WINFO!E11="Algorithmen II
",Modulplaner_WINFO!E11="Computergrafik
",Modulplaner_WINFO!E11="Digitaltechnik und Entwurfsverfahren
",Modulplaner_WINFO!E11="Echtzeitsysteme
",Modulplaner_WINFO!E11="Formale Systeme
",Modulplaner_WINFO!E11="Geistiger Eigentum und Datenschutz
",Modulplaner_WINFO!E11="Grundbegriffe der Informatik
",Modulplaner_WINFO!E11="Kognitive Systeme
",Modulplaner_WINFO!E11="Mensch-Maschine-Interaktion
",Modulplaner_WINFO!E11="Rechnerorganisation
",Modulplaner_WINFO!E11="Rechnerstrukturen
",Modulplaner_WINFO!E11="Robotik I - Einführung in die Robotik
",Modulplaner_WINFO!E11="Sicherheit
",Modulplaner_WINFO!E11="Softwaretechnik I
",Modulplaner_WINFO!E11="Softwaretechnik II
",Modulplaner_WINFO!E11="Telematik
",Modulplaner_WINFO!E11="Theoretische Informatik
",Modulplaner_WINFO!E11="Verfassungs- und Verwaltungsrecht
"),6,IF(OR(Modulplaner_WINFO!E11="Angewandte Informatik
",Modulplaner_WINFO!E11="Betriebswirtschafslehre
",Modulplaner_WINFO!E11="Mathematik I
",Modulplaner_WINFO!E11="Mathematik II
",Modulplaner_WINFO!E11="Teamprojekt Softwareentwicklung
"),8,IF(Modulplaner_WINFO!E11="Einführung in die Statistik
",10,9)))))))&amp;"/"&amp;IF(OR(Modulplaner_WINFO!E11="Geometrische Optimierung
",Modulplaner_WINFO!E11="Mikroprozessoren I
"),3,IF(OR(Modulplaner_WINFO!E11="Basispraktikum Arbeiten mit Datenbanksystemen
",Modulplaner_WINFO!E11="Basispraktikum Mobile Roboter
",Modulplaner_WINFO!E11="Basispraktikum Protocol Engineering
",Modulplaner_WINFO!E11="Basispraktikum TI: Hardwarenaher Systementwurf
",Modulplaner_WINFO!E11="Basispraktikum zum ICPC-Programmierwettbewerb
",Modulplaner_WINFO!E11="Datenbanksysteme
",Modulplaner_WINFO!E11="Einführung in Rechnernetze
",Modulplaner_WINFO!E11="Lego Mindstorms - Basispraktikum
",Modulplaner_WINFO!E11="MARS-Basispraktikum
",Modulplaner_WINFO!E11="Mechano-Informatik in der Robotik
",Modulplaner_WINFO!E11="Web-Anwendungen und Serviceorientierte Architekturen I
",Modulplaner_WINFO!E11="Wirtschaftsinformatik I
",Modulplaner_WINFO!E11="Wirtschaftsinformatik II
"),4,IF(OR(Modulplaner_WINFO!E11="Algorithmen für planare Graphen
",Modulplaner_WINFO!E11="Algorithmische Methoden für schwere Optimierungsprobleme
",Modulplaner_WINFO!E11="Basispraktikum Web-Anwendungen und Serviceorientierte Architekturen (I)
",Modulplaner_WINFO!E11="Einführung in das Privatrecht
",Modulplaner_WINFO!E11="Flächen im CAD
",Modulplaner_WINFO!E11="Geometrische Grundlagen der Geometrieverarbeitung
",Modulplaner_WINFO!E11="Kurven im CAD
",Modulplaner_WINFO!E11="Mobile Computing und Internet der Dinge
",Modulplaner_WINFO!E11="Programmieren
",Modulplaner_WINFO!E11="Volkswirtschaftslehre
"),5,IF(OR(Modulplaner_WINFO!E11="Algorithmen I
",Modulplaner_WINFO!E11="Algorithmen II
",Modulplaner_WINFO!E11="Computergrafik
",Modulplaner_WINFO!E11="Digitaltechnik und Entwurfsverfahren
",Modulplaner_WINFO!E11="Echtzeitsysteme
",Modulplaner_WINFO!E11="Formale Systeme
",Modulplaner_WINFO!E11="Geistiger Eigentum und Datenschutz
",Modulplaner_WINFO!E11="Grundbegriffe der Informatik
",Modulplaner_WINFO!E11="Kognitive Systeme
",Modulplaner_WINFO!E11="Mensch-Maschine-Interaktion
",Modulplaner_WINFO!E11="Rechnerorganisation
",Modulplaner_WINFO!E11="Rechnerstrukturen
",Modulplaner_WINFO!E11="Robotik I - Einführung in die Robotik
",Modulplaner_WINFO!E11="Sicherheit
",Modulplaner_WINFO!E11="Softwaretechnik I
",Modulplaner_WINFO!E11="Softwaretechnik II
",Modulplaner_WINFO!E11="Telematik
",Modulplaner_WINFO!E11="Theoretische Informatik
",Modulplaner_WINFO!E11="Verfassungs- und Verwaltungsrecht
"),6,IF(OR(Modulplaner_WINFO!E11="Angewandte Informatik
",Modulplaner_WINFO!E11="Betriebswirtschafslehre
",Modulplaner_WINFO!E11="Mathematik I
",Modulplaner_WINFO!E11="Mathematik II
",Modulplaner_WINFO!E11="Teamprojekt Softwareentwicklung
"),8,IF(Modulplaner_WINFO!E11="Einführung in die Statistik
",10,9)))))))</f>
        <v/>
      </c>
      <c r="H17" t="str">
        <f>IF(ISBLANK(Modulplaner_WINFO!G11),"",Modulplaner_WINFO!G11&amp;"  "&amp;MIN(Modulplaner_WINFO!H11,IF(OR(Modulplaner_WINFO!G11="Geometrische Optimierung
",Modulplaner_WINFO!G11="Mikroprozessoren I
"),3,IF(OR(Modulplaner_WINFO!G11="Basispraktikum Arbeiten mit Datenbanksystemen
",Modulplaner_WINFO!G11="Basispraktikum Mobile Roboter
",Modulplaner_WINFO!G11="Basispraktikum Protocol Engineering
",Modulplaner_WINFO!G11="Basispraktikum TI: Hardwarenaher Systementwurf
",Modulplaner_WINFO!G11="Basispraktikum zum ICPC-Programmierwettbewerb
",Modulplaner_WINFO!G11="Datenbanksysteme
",Modulplaner_WINFO!G11="Einführung in Rechnernetze
",Modulplaner_WINFO!G11="Lego Mindstorms - Basispraktikum
",Modulplaner_WINFO!G11="MARS-Basispraktikum
",Modulplaner_WINFO!G11="Mechano-Informatik in der Robotik
",Modulplaner_WINFO!G11="Web-Anwendungen und Serviceorientierte Architekturen I
",Modulplaner_WINFO!G11="Wirtschaftsinformatik I
",Modulplaner_WINFO!G11="Wirtschaftsinformatik II
"),4,IF(OR(Modulplaner_WINFO!G11="Algorithmen für planare Graphen
",Modulplaner_WINFO!G11="Algorithmische Methoden für schwere Optimierungsprobleme
",Modulplaner_WINFO!G11="Basispraktikum Web-Anwendungen und Serviceorientierte Architekturen (I)
",Modulplaner_WINFO!G11="Einführung in das Privatrecht
",Modulplaner_WINFO!G11="Flächen im CAD
",Modulplaner_WINFO!G11="Geometrische Grundlagen der Geometrieverarbeitung
",Modulplaner_WINFO!G11="Kurven im CAD
",Modulplaner_WINFO!G11="Mobile Computing und Internet der Dinge
",Modulplaner_WINFO!G11="Programmieren
",Modulplaner_WINFO!G11="Volkswirtschaftslehre
"),5,IF(OR(Modulplaner_WINFO!G11="Algorithmen I
",Modulplaner_WINFO!G11="Algorithmen II
",Modulplaner_WINFO!G11="Computergrafik
",Modulplaner_WINFO!G11="Digitaltechnik und Entwurfsverfahren
",Modulplaner_WINFO!G11="Echtzeitsysteme
",Modulplaner_WINFO!G11="Formale Systeme
",Modulplaner_WINFO!G11="Geistiger Eigentum und Datenschutz
",Modulplaner_WINFO!G11="Grundbegriffe der Informatik
",Modulplaner_WINFO!G11="Kognitive Systeme
",Modulplaner_WINFO!G11="Mensch-Maschine-Interaktion
",Modulplaner_WINFO!G11="Rechnerorganisation
",Modulplaner_WINFO!G11="Rechnerstrukturen
",Modulplaner_WINFO!G11="Robotik I - Einführung in die Robotik
",Modulplaner_WINFO!G11="Sicherheit
",Modulplaner_WINFO!G11="Softwaretechnik I
",Modulplaner_WINFO!G11="Softwaretechnik II
",Modulplaner_WINFO!G11="Telematik
",Modulplaner_WINFO!G11="Theoretische Informatik
",Modulplaner_WINFO!G11="Verfassungs- und Verwaltungsrecht
"),6,IF(OR(Modulplaner_WINFO!G11="Angewandte Informatik
",Modulplaner_WINFO!G11="Betriebswirtschafslehre
",Modulplaner_WINFO!G11="Mathematik I
",Modulplaner_WINFO!G11="Mathematik II
",Modulplaner_WINFO!G11="Teamprojekt Softwareentwicklung
"),8,IF(Modulplaner_WINFO!G11="Einführung in die Statistik
",10,9)))))))&amp;"/"&amp;IF(OR(Modulplaner_WINFO!G11="Geometrische Optimierung
",Modulplaner_WINFO!G11="Mikroprozessoren I
"),3,IF(OR(Modulplaner_WINFO!G11="Basispraktikum Arbeiten mit Datenbanksystemen
",Modulplaner_WINFO!G11="Basispraktikum Mobile Roboter
",Modulplaner_WINFO!G11="Basispraktikum Protocol Engineering
",Modulplaner_WINFO!G11="Basispraktikum TI: Hardwarenaher Systementwurf
",Modulplaner_WINFO!G11="Basispraktikum zum ICPC-Programmierwettbewerb
",Modulplaner_WINFO!G11="Datenbanksysteme
",Modulplaner_WINFO!G11="Einführung in Rechnernetze
",Modulplaner_WINFO!G11="Lego Mindstorms - Basispraktikum
",Modulplaner_WINFO!G11="MARS-Basispraktikum
",Modulplaner_WINFO!G11="Mechano-Informatik in der Robotik
",Modulplaner_WINFO!G11="Web-Anwendungen und Serviceorientierte Architekturen I
",Modulplaner_WINFO!G11="Wirtschaftsinformatik I
",Modulplaner_WINFO!G11="Wirtschaftsinformatik II
"),4,IF(OR(Modulplaner_WINFO!G11="Algorithmen für planare Graphen
",Modulplaner_WINFO!G11="Algorithmische Methoden für schwere Optimierungsprobleme
",Modulplaner_WINFO!G11="Basispraktikum Web-Anwendungen und Serviceorientierte Architekturen (I)
",Modulplaner_WINFO!G11="Einführung in das Privatrecht
",Modulplaner_WINFO!G11="Flächen im CAD
",Modulplaner_WINFO!G11="Geometrische Grundlagen der Geometrieverarbeitung
",Modulplaner_WINFO!G11="Kurven im CAD
",Modulplaner_WINFO!G11="Mobile Computing und Internet der Dinge
",Modulplaner_WINFO!G11="Programmieren
",Modulplaner_WINFO!G11="Volkswirtschaftslehre
"),5,IF(OR(Modulplaner_WINFO!G11="Algorithmen I
",Modulplaner_WINFO!G11="Algorithmen II
",Modulplaner_WINFO!G11="Computergrafik
",Modulplaner_WINFO!G11="Digitaltechnik und Entwurfsverfahren
",Modulplaner_WINFO!G11="Echtzeitsysteme
",Modulplaner_WINFO!G11="Formale Systeme
",Modulplaner_WINFO!G11="Geistiger Eigentum und Datenschutz
",Modulplaner_WINFO!G11="Grundbegriffe der Informatik
",Modulplaner_WINFO!G11="Kognitive Systeme
",Modulplaner_WINFO!G11="Mensch-Maschine-Interaktion
",Modulplaner_WINFO!G11="Rechnerorganisation
",Modulplaner_WINFO!G11="Rechnerstrukturen
",Modulplaner_WINFO!G11="Robotik I - Einführung in die Robotik
",Modulplaner_WINFO!G11="Sicherheit
",Modulplaner_WINFO!G11="Softwaretechnik I
",Modulplaner_WINFO!G11="Softwaretechnik II
",Modulplaner_WINFO!G11="Telematik
",Modulplaner_WINFO!G11="Theoretische Informatik
",Modulplaner_WINFO!G11="Verfassungs- und Verwaltungsrecht
"),6,IF(OR(Modulplaner_WINFO!G11="Angewandte Informatik
",Modulplaner_WINFO!G11="Betriebswirtschafslehre
",Modulplaner_WINFO!G11="Mathematik I
",Modulplaner_WINFO!G11="Mathematik II
",Modulplaner_WINFO!G11="Teamprojekt Softwareentwicklung
"),8,IF(Modulplaner_WINFO!G11="Einführung in die Statistik
",10,9)))))))</f>
        <v/>
      </c>
      <c r="I17" t="str">
        <f>IF(ISBLANK(Modulplaner_WINFO!I11),"",Modulplaner_WINFO!I11&amp;"  "&amp;MIN(Modulplaner_WINFO!J11,IF(OR(Modulplaner_WINFO!I11="Geometrische Optimierung
",Modulplaner_WINFO!I11="Mikroprozessoren I
"),3,IF(OR(Modulplaner_WINFO!I11="Basispraktikum Arbeiten mit Datenbanksystemen
",Modulplaner_WINFO!I11="Basispraktikum Mobile Roboter
",Modulplaner_WINFO!I11="Basispraktikum Protocol Engineering
",Modulplaner_WINFO!I11="Basispraktikum TI: Hardwarenaher Systementwurf
",Modulplaner_WINFO!I11="Basispraktikum zum ICPC-Programmierwettbewerb
",Modulplaner_WINFO!I11="Datenbanksysteme
",Modulplaner_WINFO!I11="Einführung in Rechnernetze
",Modulplaner_WINFO!I11="Lego Mindstorms - Basispraktikum
",Modulplaner_WINFO!I11="MARS-Basispraktikum
",Modulplaner_WINFO!I11="Mechano-Informatik in der Robotik
",Modulplaner_WINFO!I11="Web-Anwendungen und Serviceorientierte Architekturen I
",Modulplaner_WINFO!I11="Wirtschaftsinformatik I
",Modulplaner_WINFO!I11="Wirtschaftsinformatik II
"),4,IF(OR(Modulplaner_WINFO!I11="Algorithmen für planare Graphen
",Modulplaner_WINFO!I11="Algorithmische Methoden für schwere Optimierungsprobleme
",Modulplaner_WINFO!I11="Basispraktikum Web-Anwendungen und Serviceorientierte Architekturen (I)
",Modulplaner_WINFO!I11="Einführung in das Privatrecht
",Modulplaner_WINFO!I11="Flächen im CAD
",Modulplaner_WINFO!I11="Geometrische Grundlagen der Geometrieverarbeitung
",Modulplaner_WINFO!I11="Kurven im CAD
",Modulplaner_WINFO!I11="Mobile Computing und Internet der Dinge
",Modulplaner_WINFO!I11="Programmieren
",Modulplaner_WINFO!I11="Volkswirtschaftslehre
"),5,IF(OR(Modulplaner_WINFO!I11="Algorithmen I
",Modulplaner_WINFO!I11="Algorithmen II
",Modulplaner_WINFO!I11="Computergrafik
",Modulplaner_WINFO!I11="Digitaltechnik und Entwurfsverfahren
",Modulplaner_WINFO!I11="Echtzeitsysteme
",Modulplaner_WINFO!I11="Formale Systeme
",Modulplaner_WINFO!I11="Geistiger Eigentum und Datenschutz
",Modulplaner_WINFO!I11="Grundbegriffe der Informatik
",Modulplaner_WINFO!I11="Kognitive Systeme
",Modulplaner_WINFO!I11="Mensch-Maschine-Interaktion
",Modulplaner_WINFO!I11="Rechnerorganisation
",Modulplaner_WINFO!I11="Rechnerstrukturen
",Modulplaner_WINFO!I11="Robotik I - Einführung in die Robotik
",Modulplaner_WINFO!I11="Sicherheit
",Modulplaner_WINFO!I11="Softwaretechnik I
",Modulplaner_WINFO!I11="Softwaretechnik II
",Modulplaner_WINFO!I11="Telematik
",Modulplaner_WINFO!I11="Theoretische Informatik
",Modulplaner_WINFO!I11="Verfassungs- und Verwaltungsrecht
"),6,IF(OR(Modulplaner_WINFO!I11="Angewandte Informatik
",Modulplaner_WINFO!I11="Betriebswirtschafslehre
",Modulplaner_WINFO!I11="Mathematik I
",Modulplaner_WINFO!I11="Mathematik II
",Modulplaner_WINFO!I11="Teamprojekt Softwareentwicklung
"),8,IF(Modulplaner_WINFO!I11="Einführung in die Statistik
",10,9)))))))&amp;"/"&amp;IF(OR(Modulplaner_WINFO!I11="Geometrische Optimierung
",Modulplaner_WINFO!I11="Mikroprozessoren I
"),3,IF(OR(Modulplaner_WINFO!I11="Basispraktikum Arbeiten mit Datenbanksystemen
",Modulplaner_WINFO!I11="Basispraktikum Mobile Roboter
",Modulplaner_WINFO!I11="Basispraktikum Protocol Engineering
",Modulplaner_WINFO!I11="Basispraktikum TI: Hardwarenaher Systementwurf
",Modulplaner_WINFO!I11="Basispraktikum zum ICPC-Programmierwettbewerb
",Modulplaner_WINFO!I11="Datenbanksysteme
",Modulplaner_WINFO!I11="Einführung in Rechnernetze
",Modulplaner_WINFO!I11="Lego Mindstorms - Basispraktikum
",Modulplaner_WINFO!I11="MARS-Basispraktikum
",Modulplaner_WINFO!I11="Mechano-Informatik in der Robotik
",Modulplaner_WINFO!I11="Web-Anwendungen und Serviceorientierte Architekturen I
",Modulplaner_WINFO!I11="Wirtschaftsinformatik I
",Modulplaner_WINFO!I11="Wirtschaftsinformatik II
"),4,IF(OR(Modulplaner_WINFO!I11="Algorithmen für planare Graphen
",Modulplaner_WINFO!I11="Algorithmische Methoden für schwere Optimierungsprobleme
",Modulplaner_WINFO!I11="Basispraktikum Web-Anwendungen und Serviceorientierte Architekturen (I)
",Modulplaner_WINFO!I11="Einführung in das Privatrecht
",Modulplaner_WINFO!I11="Flächen im CAD
",Modulplaner_WINFO!I11="Geometrische Grundlagen der Geometrieverarbeitung
",Modulplaner_WINFO!I11="Kurven im CAD
",Modulplaner_WINFO!I11="Mobile Computing und Internet der Dinge
",Modulplaner_WINFO!I11="Programmieren
",Modulplaner_WINFO!I11="Volkswirtschaftslehre
"),5,IF(OR(Modulplaner_WINFO!I11="Algorithmen I
",Modulplaner_WINFO!I11="Algorithmen II
",Modulplaner_WINFO!I11="Computergrafik
",Modulplaner_WINFO!I11="Digitaltechnik und Entwurfsverfahren
",Modulplaner_WINFO!I11="Echtzeitsysteme
",Modulplaner_WINFO!I11="Formale Systeme
",Modulplaner_WINFO!I11="Geistiger Eigentum und Datenschutz
",Modulplaner_WINFO!I11="Grundbegriffe der Informatik
",Modulplaner_WINFO!I11="Kognitive Systeme
",Modulplaner_WINFO!I11="Mensch-Maschine-Interaktion
",Modulplaner_WINFO!I11="Rechnerorganisation
",Modulplaner_WINFO!I11="Rechnerstrukturen
",Modulplaner_WINFO!I11="Robotik I - Einführung in die Robotik
",Modulplaner_WINFO!I11="Sicherheit
",Modulplaner_WINFO!I11="Softwaretechnik I
",Modulplaner_WINFO!I11="Softwaretechnik II
",Modulplaner_WINFO!I11="Telematik
",Modulplaner_WINFO!I11="Theoretische Informatik
",Modulplaner_WINFO!I11="Verfassungs- und Verwaltungsrecht
"),6,IF(OR(Modulplaner_WINFO!I11="Angewandte Informatik
",Modulplaner_WINFO!I11="Betriebswirtschafslehre
",Modulplaner_WINFO!I11="Mathematik I
",Modulplaner_WINFO!I11="Mathematik II
",Modulplaner_WINFO!I11="Teamprojekt Softwareentwicklung
"),8,IF(Modulplaner_WINFO!I11="Einführung in die Statistik
",10,9)))))))</f>
        <v/>
      </c>
      <c r="J17" t="str">
        <f>IF(ISBLANK(Modulplaner_WINFO!K11),"",Modulplaner_WINFO!K11&amp;"  "&amp;MIN(Modulplaner_WINFO!L11,IF(OR(Modulplaner_WINFO!K11="Geometrische Optimierung
",Modulplaner_WINFO!K11="Mikroprozessoren I
"),3,IF(OR(Modulplaner_WINFO!K11="Basispraktikum Arbeiten mit Datenbanksystemen
",Modulplaner_WINFO!K11="Basispraktikum Mobile Roboter
",Modulplaner_WINFO!K11="Basispraktikum Protocol Engineering
",Modulplaner_WINFO!K11="Basispraktikum TI: Hardwarenaher Systementwurf
",Modulplaner_WINFO!K11="Basispraktikum zum ICPC-Programmierwettbewerb
",Modulplaner_WINFO!K11="Datenbanksysteme
",Modulplaner_WINFO!K11="Einführung in Rechnernetze
",Modulplaner_WINFO!K11="Lego Mindstorms - Basispraktikum
",Modulplaner_WINFO!K11="MARS-Basispraktikum
",Modulplaner_WINFO!K11="Mechano-Informatik in der Robotik
",Modulplaner_WINFO!K11="Web-Anwendungen und Serviceorientierte Architekturen I
",Modulplaner_WINFO!K11="Wirtschaftsinformatik I
",Modulplaner_WINFO!K11="Wirtschaftsinformatik II
"),4,IF(OR(Modulplaner_WINFO!K11="Algorithmen für planare Graphen
",Modulplaner_WINFO!K11="Algorithmische Methoden für schwere Optimierungsprobleme
",Modulplaner_WINFO!K11="Basispraktikum Web-Anwendungen und Serviceorientierte Architekturen (I)
",Modulplaner_WINFO!K11="Einführung in das Privatrecht
",Modulplaner_WINFO!K11="Flächen im CAD
",Modulplaner_WINFO!K11="Geometrische Grundlagen der Geometrieverarbeitung
",Modulplaner_WINFO!K11="Kurven im CAD
",Modulplaner_WINFO!K11="Mobile Computing und Internet der Dinge
",Modulplaner_WINFO!K11="Programmieren
",Modulplaner_WINFO!K11="Volkswirtschaftslehre
"),5,IF(OR(Modulplaner_WINFO!K11="Algorithmen I
",Modulplaner_WINFO!K11="Algorithmen II
",Modulplaner_WINFO!K11="Computergrafik
",Modulplaner_WINFO!K11="Digitaltechnik und Entwurfsverfahren
",Modulplaner_WINFO!K11="Echtzeitsysteme
",Modulplaner_WINFO!K11="Formale Systeme
",Modulplaner_WINFO!K11="Geistiger Eigentum und Datenschutz
",Modulplaner_WINFO!K11="Grundbegriffe der Informatik
",Modulplaner_WINFO!K11="Kognitive Systeme
",Modulplaner_WINFO!K11="Mensch-Maschine-Interaktion
",Modulplaner_WINFO!K11="Rechnerorganisation
",Modulplaner_WINFO!K11="Rechnerstrukturen
",Modulplaner_WINFO!K11="Robotik I - Einführung in die Robotik
",Modulplaner_WINFO!K11="Sicherheit
",Modulplaner_WINFO!K11="Softwaretechnik I
",Modulplaner_WINFO!K11="Softwaretechnik II
",Modulplaner_WINFO!K11="Telematik
",Modulplaner_WINFO!K11="Theoretische Informatik
",Modulplaner_WINFO!K11="Verfassungs- und Verwaltungsrecht
"),6,IF(OR(Modulplaner_WINFO!K11="Angewandte Informatik
",Modulplaner_WINFO!K11="Betriebswirtschafslehre
",Modulplaner_WINFO!K11="Mathematik I
",Modulplaner_WINFO!K11="Mathematik II
",Modulplaner_WINFO!K11="Teamprojekt Softwareentwicklung
"),8,IF(Modulplaner_WINFO!K11="Einführung in die Statistik
",10,9)))))))&amp;"/"&amp;IF(OR(Modulplaner_WINFO!K11="Geometrische Optimierung
",Modulplaner_WINFO!K11="Mikroprozessoren I
"),3,IF(OR(Modulplaner_WINFO!K11="Basispraktikum Arbeiten mit Datenbanksystemen
",Modulplaner_WINFO!K11="Basispraktikum Mobile Roboter
",Modulplaner_WINFO!K11="Basispraktikum Protocol Engineering
",Modulplaner_WINFO!K11="Basispraktikum TI: Hardwarenaher Systementwurf
",Modulplaner_WINFO!K11="Basispraktikum zum ICPC-Programmierwettbewerb
",Modulplaner_WINFO!K11="Datenbanksysteme
",Modulplaner_WINFO!K11="Einführung in Rechnernetze
",Modulplaner_WINFO!K11="Lego Mindstorms - Basispraktikum
",Modulplaner_WINFO!K11="MARS-Basispraktikum
",Modulplaner_WINFO!K11="Mechano-Informatik in der Robotik
",Modulplaner_WINFO!K11="Web-Anwendungen und Serviceorientierte Architekturen I
",Modulplaner_WINFO!K11="Wirtschaftsinformatik I
",Modulplaner_WINFO!K11="Wirtschaftsinformatik II
"),4,IF(OR(Modulplaner_WINFO!K11="Algorithmen für planare Graphen
",Modulplaner_WINFO!K11="Algorithmische Methoden für schwere Optimierungsprobleme
",Modulplaner_WINFO!K11="Basispraktikum Web-Anwendungen und Serviceorientierte Architekturen (I)
",Modulplaner_WINFO!K11="Einführung in das Privatrecht
",Modulplaner_WINFO!K11="Flächen im CAD
",Modulplaner_WINFO!K11="Geometrische Grundlagen der Geometrieverarbeitung
",Modulplaner_WINFO!K11="Kurven im CAD
",Modulplaner_WINFO!K11="Mobile Computing und Internet der Dinge
",Modulplaner_WINFO!K11="Programmieren
",Modulplaner_WINFO!K11="Volkswirtschaftslehre
"),5,IF(OR(Modulplaner_WINFO!K11="Algorithmen I
",Modulplaner_WINFO!K11="Algorithmen II
",Modulplaner_WINFO!K11="Computergrafik
",Modulplaner_WINFO!K11="Digitaltechnik und Entwurfsverfahren
",Modulplaner_WINFO!K11="Echtzeitsysteme
",Modulplaner_WINFO!K11="Formale Systeme
",Modulplaner_WINFO!K11="Geistiger Eigentum und Datenschutz
",Modulplaner_WINFO!K11="Grundbegriffe der Informatik
",Modulplaner_WINFO!K11="Kognitive Systeme
",Modulplaner_WINFO!K11="Mensch-Maschine-Interaktion
",Modulplaner_WINFO!K11="Rechnerorganisation
",Modulplaner_WINFO!K11="Rechnerstrukturen
",Modulplaner_WINFO!K11="Robotik I - Einführung in die Robotik
",Modulplaner_WINFO!K11="Sicherheit
",Modulplaner_WINFO!K11="Softwaretechnik I
",Modulplaner_WINFO!K11="Softwaretechnik II
",Modulplaner_WINFO!K11="Telematik
",Modulplaner_WINFO!K11="Theoretische Informatik
",Modulplaner_WINFO!K11="Verfassungs- und Verwaltungsrecht
"),6,IF(OR(Modulplaner_WINFO!K11="Angewandte Informatik
",Modulplaner_WINFO!K11="Betriebswirtschafslehre
",Modulplaner_WINFO!K11="Mathematik I
",Modulplaner_WINFO!K11="Mathematik II
",Modulplaner_WINFO!K11="Teamprojekt Softwareentwicklung
"),8,IF(Modulplaner_WINFO!K11="Einführung in die Statistik
",10,9)))))))</f>
        <v/>
      </c>
      <c r="K17" t="str">
        <f>IF(ISBLANK(Modulplaner_WINFO!M11),"",Modulplaner_WINFO!M11&amp;"  "&amp;MIN(Modulplaner_WINFO!N11,IF(OR(Modulplaner_WINFO!M11="Geometrische Optimierung
",Modulplaner_WINFO!M11="Mikroprozessoren I
"),3,IF(OR(Modulplaner_WINFO!M11="Basispraktikum Arbeiten mit Datenbanksystemen
",Modulplaner_WINFO!M11="Basispraktikum Mobile Roboter
",Modulplaner_WINFO!M11="Basispraktikum Protocol Engineering
",Modulplaner_WINFO!M11="Basispraktikum TI: Hardwarenaher Systementwurf
",Modulplaner_WINFO!M11="Basispraktikum zum ICPC-Programmierwettbewerb
",Modulplaner_WINFO!M11="Datenbanksysteme
",Modulplaner_WINFO!M11="Einführung in Rechnernetze
",Modulplaner_WINFO!M11="Lego Mindstorms - Basispraktikum
",Modulplaner_WINFO!M11="MARS-Basispraktikum
",Modulplaner_WINFO!M11="Mechano-Informatik in der Robotik
",Modulplaner_WINFO!M11="Web-Anwendungen und Serviceorientierte Architekturen I
",Modulplaner_WINFO!M11="Wirtschaftsinformatik I
",Modulplaner_WINFO!M11="Wirtschaftsinformatik II
"),4,IF(OR(Modulplaner_WINFO!M11="Algorithmen für planare Graphen
",Modulplaner_WINFO!M11="Algorithmische Methoden für schwere Optimierungsprobleme
",Modulplaner_WINFO!M11="Basispraktikum Web-Anwendungen und Serviceorientierte Architekturen (I)
",Modulplaner_WINFO!M11="Einführung in das Privatrecht
",Modulplaner_WINFO!M11="Flächen im CAD
",Modulplaner_WINFO!M11="Geometrische Grundlagen der Geometrieverarbeitung
",Modulplaner_WINFO!M11="Kurven im CAD
",Modulplaner_WINFO!M11="Mobile Computing und Internet der Dinge
",Modulplaner_WINFO!M11="Programmieren
",Modulplaner_WINFO!M11="Volkswirtschaftslehre
"),5,IF(OR(Modulplaner_WINFO!M11="Algorithmen I
",Modulplaner_WINFO!M11="Algorithmen II
",Modulplaner_WINFO!M11="Computergrafik
",Modulplaner_WINFO!M11="Digitaltechnik und Entwurfsverfahren
",Modulplaner_WINFO!M11="Echtzeitsysteme
",Modulplaner_WINFO!M11="Formale Systeme
",Modulplaner_WINFO!M11="Geistiger Eigentum und Datenschutz
",Modulplaner_WINFO!M11="Grundbegriffe der Informatik
",Modulplaner_WINFO!M11="Kognitive Systeme
",Modulplaner_WINFO!M11="Mensch-Maschine-Interaktion
",Modulplaner_WINFO!M11="Rechnerorganisation
",Modulplaner_WINFO!M11="Rechnerstrukturen
",Modulplaner_WINFO!M11="Robotik I - Einführung in die Robotik
",Modulplaner_WINFO!M11="Sicherheit
",Modulplaner_WINFO!M11="Softwaretechnik I
",Modulplaner_WINFO!M11="Softwaretechnik II
",Modulplaner_WINFO!M11="Telematik
",Modulplaner_WINFO!M11="Theoretische Informatik
",Modulplaner_WINFO!M11="Verfassungs- und Verwaltungsrecht
"),6,IF(OR(Modulplaner_WINFO!M11="Angewandte Informatik
",Modulplaner_WINFO!M11="Betriebswirtschafslehre
",Modulplaner_WINFO!M11="Mathematik I
",Modulplaner_WINFO!M11="Mathematik II
",Modulplaner_WINFO!M11="Teamprojekt Softwareentwicklung
"),8,IF(Modulplaner_WINFO!M11="Einführung in die Statistik
",10,9)))))))&amp;"/"&amp;IF(OR(Modulplaner_WINFO!M11="Geometrische Optimierung
",Modulplaner_WINFO!M11="Mikroprozessoren I
"),3,IF(OR(Modulplaner_WINFO!M11="Basispraktikum Arbeiten mit Datenbanksystemen
",Modulplaner_WINFO!M11="Basispraktikum Mobile Roboter
",Modulplaner_WINFO!M11="Basispraktikum Protocol Engineering
",Modulplaner_WINFO!M11="Basispraktikum TI: Hardwarenaher Systementwurf
",Modulplaner_WINFO!M11="Basispraktikum zum ICPC-Programmierwettbewerb
",Modulplaner_WINFO!M11="Datenbanksysteme
",Modulplaner_WINFO!M11="Einführung in Rechnernetze
",Modulplaner_WINFO!M11="Lego Mindstorms - Basispraktikum
",Modulplaner_WINFO!M11="MARS-Basispraktikum
",Modulplaner_WINFO!M11="Mechano-Informatik in der Robotik
",Modulplaner_WINFO!M11="Web-Anwendungen und Serviceorientierte Architekturen I
",Modulplaner_WINFO!M11="Wirtschaftsinformatik I
",Modulplaner_WINFO!M11="Wirtschaftsinformatik II
"),4,IF(OR(Modulplaner_WINFO!M11="Algorithmen für planare Graphen
",Modulplaner_WINFO!M11="Algorithmische Methoden für schwere Optimierungsprobleme
",Modulplaner_WINFO!M11="Basispraktikum Web-Anwendungen und Serviceorientierte Architekturen (I)
",Modulplaner_WINFO!M11="Einführung in das Privatrecht
",Modulplaner_WINFO!M11="Flächen im CAD
",Modulplaner_WINFO!M11="Geometrische Grundlagen der Geometrieverarbeitung
",Modulplaner_WINFO!M11="Kurven im CAD
",Modulplaner_WINFO!M11="Mobile Computing und Internet der Dinge
",Modulplaner_WINFO!M11="Programmieren
",Modulplaner_WINFO!M11="Volkswirtschaftslehre
"),5,IF(OR(Modulplaner_WINFO!M11="Algorithmen I
",Modulplaner_WINFO!M11="Algorithmen II
",Modulplaner_WINFO!M11="Computergrafik
",Modulplaner_WINFO!M11="Digitaltechnik und Entwurfsverfahren
",Modulplaner_WINFO!M11="Echtzeitsysteme
",Modulplaner_WINFO!M11="Formale Systeme
",Modulplaner_WINFO!M11="Geistiger Eigentum und Datenschutz
",Modulplaner_WINFO!M11="Grundbegriffe der Informatik
",Modulplaner_WINFO!M11="Kognitive Systeme
",Modulplaner_WINFO!M11="Mensch-Maschine-Interaktion
",Modulplaner_WINFO!M11="Rechnerorganisation
",Modulplaner_WINFO!M11="Rechnerstrukturen
",Modulplaner_WINFO!M11="Robotik I - Einführung in die Robotik
",Modulplaner_WINFO!M11="Sicherheit
",Modulplaner_WINFO!M11="Softwaretechnik I
",Modulplaner_WINFO!M11="Softwaretechnik II
",Modulplaner_WINFO!M11="Telematik
",Modulplaner_WINFO!M11="Theoretische Informatik
",Modulplaner_WINFO!M11="Verfassungs- und Verwaltungsrecht
"),6,IF(OR(Modulplaner_WINFO!M11="Angewandte Informatik
",Modulplaner_WINFO!M11="Betriebswirtschafslehre
",Modulplaner_WINFO!M11="Mathematik I
",Modulplaner_WINFO!M11="Mathematik II
",Modulplaner_WINFO!M11="Teamprojekt Softwareentwicklung
"),8,IF(Modulplaner_WINFO!M11="Einführung in die Statistik
",10,9)))))))</f>
        <v/>
      </c>
      <c r="L17" t="str">
        <f>IF(ISBLANK(Modulplaner_WINFO!O11),"",Modulplaner_WINFO!O11&amp;"  "&amp;MIN(Modulplaner_WINFO!P11,IF(OR(Modulplaner_WINFO!O11="Geometrische Optimierung
",Modulplaner_WINFO!O11="Mikroprozessoren I
"),3,IF(OR(Modulplaner_WINFO!O11="Basispraktikum Arbeiten mit Datenbanksystemen
",Modulplaner_WINFO!O11="Basispraktikum Mobile Roboter
",Modulplaner_WINFO!O11="Basispraktikum Protocol Engineering
",Modulplaner_WINFO!O11="Basispraktikum TI: Hardwarenaher Systementwurf
",Modulplaner_WINFO!O11="Basispraktikum zum ICPC-Programmierwettbewerb
",Modulplaner_WINFO!O11="Datenbanksysteme
",Modulplaner_WINFO!O11="Einführung in Rechnernetze
",Modulplaner_WINFO!O11="Lego Mindstorms - Basispraktikum
",Modulplaner_WINFO!O11="MARS-Basispraktikum
",Modulplaner_WINFO!O11="Mechano-Informatik in der Robotik
",Modulplaner_WINFO!O11="Web-Anwendungen und Serviceorientierte Architekturen I
",Modulplaner_WINFO!O11="Wirtschaftsinformatik I
",Modulplaner_WINFO!O11="Wirtschaftsinformatik II
"),4,IF(OR(Modulplaner_WINFO!O11="Algorithmen für planare Graphen
",Modulplaner_WINFO!O11="Algorithmische Methoden für schwere Optimierungsprobleme
",Modulplaner_WINFO!O11="Basispraktikum Web-Anwendungen und Serviceorientierte Architekturen (I)
",Modulplaner_WINFO!O11="Einführung in das Privatrecht
",Modulplaner_WINFO!O11="Flächen im CAD
",Modulplaner_WINFO!O11="Geometrische Grundlagen der Geometrieverarbeitung
",Modulplaner_WINFO!O11="Kurven im CAD
",Modulplaner_WINFO!O11="Mobile Computing und Internet der Dinge
",Modulplaner_WINFO!O11="Programmieren
",Modulplaner_WINFO!O11="Volkswirtschaftslehre
"),5,IF(OR(Modulplaner_WINFO!O11="Algorithmen I
",Modulplaner_WINFO!O11="Algorithmen II
",Modulplaner_WINFO!O11="Computergrafik
",Modulplaner_WINFO!O11="Digitaltechnik und Entwurfsverfahren
",Modulplaner_WINFO!O11="Echtzeitsysteme
",Modulplaner_WINFO!O11="Formale Systeme
",Modulplaner_WINFO!O11="Geistiger Eigentum und Datenschutz
",Modulplaner_WINFO!O11="Grundbegriffe der Informatik
",Modulplaner_WINFO!O11="Kognitive Systeme
",Modulplaner_WINFO!O11="Mensch-Maschine-Interaktion
",Modulplaner_WINFO!O11="Rechnerorganisation
",Modulplaner_WINFO!O11="Rechnerstrukturen
",Modulplaner_WINFO!O11="Robotik I - Einführung in die Robotik
",Modulplaner_WINFO!O11="Sicherheit
",Modulplaner_WINFO!O11="Softwaretechnik I
",Modulplaner_WINFO!O11="Softwaretechnik II
",Modulplaner_WINFO!O11="Telematik
",Modulplaner_WINFO!O11="Theoretische Informatik
",Modulplaner_WINFO!O11="Verfassungs- und Verwaltungsrecht
"),6,IF(OR(Modulplaner_WINFO!O11="Angewandte Informatik
",Modulplaner_WINFO!O11="Betriebswirtschafslehre
",Modulplaner_WINFO!O11="Mathematik I
",Modulplaner_WINFO!O11="Mathematik II
",Modulplaner_WINFO!O11="Teamprojekt Softwareentwicklung
"),8,IF(Modulplaner_WINFO!O11="Einführung in die Statistik
",10,9)))))))&amp;"/"&amp;IF(OR(Modulplaner_WINFO!O11="Geometrische Optimierung
",Modulplaner_WINFO!O11="Mikroprozessoren I
"),3,IF(OR(Modulplaner_WINFO!O11="Basispraktikum Arbeiten mit Datenbanksystemen
",Modulplaner_WINFO!O11="Basispraktikum Mobile Roboter
",Modulplaner_WINFO!O11="Basispraktikum Protocol Engineering
",Modulplaner_WINFO!O11="Basispraktikum TI: Hardwarenaher Systementwurf
",Modulplaner_WINFO!O11="Basispraktikum zum ICPC-Programmierwettbewerb
",Modulplaner_WINFO!O11="Datenbanksysteme
",Modulplaner_WINFO!O11="Einführung in Rechnernetze
",Modulplaner_WINFO!O11="Lego Mindstorms - Basispraktikum
",Modulplaner_WINFO!O11="MARS-Basispraktikum
",Modulplaner_WINFO!O11="Mechano-Informatik in der Robotik
",Modulplaner_WINFO!O11="Web-Anwendungen und Serviceorientierte Architekturen I
",Modulplaner_WINFO!O11="Wirtschaftsinformatik I
",Modulplaner_WINFO!O11="Wirtschaftsinformatik II
"),4,IF(OR(Modulplaner_WINFO!O11="Algorithmen für planare Graphen
",Modulplaner_WINFO!O11="Algorithmische Methoden für schwere Optimierungsprobleme
",Modulplaner_WINFO!O11="Basispraktikum Web-Anwendungen und Serviceorientierte Architekturen (I)
",Modulplaner_WINFO!O11="Einführung in das Privatrecht
",Modulplaner_WINFO!O11="Flächen im CAD
",Modulplaner_WINFO!O11="Geometrische Grundlagen der Geometrieverarbeitung
",Modulplaner_WINFO!O11="Kurven im CAD
",Modulplaner_WINFO!O11="Mobile Computing und Internet der Dinge
",Modulplaner_WINFO!O11="Programmieren
",Modulplaner_WINFO!O11="Volkswirtschaftslehre
"),5,IF(OR(Modulplaner_WINFO!O11="Algorithmen I
",Modulplaner_WINFO!O11="Algorithmen II
",Modulplaner_WINFO!O11="Computergrafik
",Modulplaner_WINFO!O11="Digitaltechnik und Entwurfsverfahren
",Modulplaner_WINFO!O11="Echtzeitsysteme
",Modulplaner_WINFO!O11="Formale Systeme
",Modulplaner_WINFO!O11="Geistiger Eigentum und Datenschutz
",Modulplaner_WINFO!O11="Grundbegriffe der Informatik
",Modulplaner_WINFO!O11="Kognitive Systeme
",Modulplaner_WINFO!O11="Mensch-Maschine-Interaktion
",Modulplaner_WINFO!O11="Rechnerorganisation
",Modulplaner_WINFO!O11="Rechnerstrukturen
",Modulplaner_WINFO!O11="Robotik I - Einführung in die Robotik
",Modulplaner_WINFO!O11="Sicherheit
",Modulplaner_WINFO!O11="Softwaretechnik I
",Modulplaner_WINFO!O11="Softwaretechnik II
",Modulplaner_WINFO!O11="Telematik
",Modulplaner_WINFO!O11="Theoretische Informatik
",Modulplaner_WINFO!O11="Verfassungs- und Verwaltungsrecht
"),6,IF(OR(Modulplaner_WINFO!O11="Angewandte Informatik
",Modulplaner_WINFO!O11="Betriebswirtschafslehre
",Modulplaner_WINFO!O11="Mathematik I
",Modulplaner_WINFO!O11="Mathematik II
",Modulplaner_WINFO!O11="Teamprojekt Softwareentwicklung
"),8,IF(Modulplaner_WINFO!O11="Einführung in die Statistik
",10,9)))))))</f>
        <v/>
      </c>
      <c r="M17" t="str">
        <f>IF(ISBLANK(Modulplaner_WINFO!Q11),"",Modulplaner_WINFO!Q11&amp;"  "&amp;MIN(Modulplaner_WINFO!R11,IF(OR(Modulplaner_WINFO!Q11="Geometrische Optimierung
",Modulplaner_WINFO!Q11="Mikroprozessoren I
"),3,IF(OR(Modulplaner_WINFO!Q11="Basispraktikum Arbeiten mit Datenbanksystemen
",Modulplaner_WINFO!Q11="Basispraktikum Mobile Roboter
",Modulplaner_WINFO!Q11="Basispraktikum Protocol Engineering
",Modulplaner_WINFO!Q11="Basispraktikum TI: Hardwarenaher Systementwurf
",Modulplaner_WINFO!Q11="Basispraktikum zum ICPC-Programmierwettbewerb
",Modulplaner_WINFO!Q11="Datenbanksysteme
",Modulplaner_WINFO!Q11="Einführung in Rechnernetze
",Modulplaner_WINFO!Q11="Lego Mindstorms - Basispraktikum
",Modulplaner_WINFO!Q11="MARS-Basispraktikum
",Modulplaner_WINFO!Q11="Mechano-Informatik in der Robotik
",Modulplaner_WINFO!Q11="Web-Anwendungen und Serviceorientierte Architekturen I
",Modulplaner_WINFO!Q11="Wirtschaftsinformatik I
",Modulplaner_WINFO!Q11="Wirtschaftsinformatik II
"),4,IF(OR(Modulplaner_WINFO!Q11="Algorithmen für planare Graphen
",Modulplaner_WINFO!Q11="Algorithmische Methoden für schwere Optimierungsprobleme
",Modulplaner_WINFO!Q11="Basispraktikum Web-Anwendungen und Serviceorientierte Architekturen (I)
",Modulplaner_WINFO!Q11="Einführung in das Privatrecht
",Modulplaner_WINFO!Q11="Flächen im CAD
",Modulplaner_WINFO!Q11="Geometrische Grundlagen der Geometrieverarbeitung
",Modulplaner_WINFO!Q11="Kurven im CAD
",Modulplaner_WINFO!Q11="Mobile Computing und Internet der Dinge
",Modulplaner_WINFO!Q11="Programmieren
",Modulplaner_WINFO!Q11="Volkswirtschaftslehre
"),5,IF(OR(Modulplaner_WINFO!Q11="Algorithmen I
",Modulplaner_WINFO!Q11="Algorithmen II
",Modulplaner_WINFO!Q11="Computergrafik
",Modulplaner_WINFO!Q11="Digitaltechnik und Entwurfsverfahren
",Modulplaner_WINFO!Q11="Echtzeitsysteme
",Modulplaner_WINFO!Q11="Formale Systeme
",Modulplaner_WINFO!Q11="Geistiger Eigentum und Datenschutz
",Modulplaner_WINFO!Q11="Grundbegriffe der Informatik
",Modulplaner_WINFO!Q11="Kognitive Systeme
",Modulplaner_WINFO!Q11="Mensch-Maschine-Interaktion
",Modulplaner_WINFO!Q11="Rechnerorganisation
",Modulplaner_WINFO!Q11="Rechnerstrukturen
",Modulplaner_WINFO!Q11="Robotik I - Einführung in die Robotik
",Modulplaner_WINFO!Q11="Sicherheit
",Modulplaner_WINFO!Q11="Softwaretechnik I
",Modulplaner_WINFO!Q11="Softwaretechnik II
",Modulplaner_WINFO!Q11="Telematik
",Modulplaner_WINFO!Q11="Theoretische Informatik
",Modulplaner_WINFO!Q11="Verfassungs- und Verwaltungsrecht
"),6,IF(OR(Modulplaner_WINFO!Q11="Angewandte Informatik
",Modulplaner_WINFO!Q11="Betriebswirtschafslehre
",Modulplaner_WINFO!Q11="Mathematik I
",Modulplaner_WINFO!Q11="Mathematik II
",Modulplaner_WINFO!Q11="Teamprojekt Softwareentwicklung
"),8,IF(Modulplaner_WINFO!Q11="Einführung in die Statistik
",10,9)))))))&amp;"/"&amp;IF(OR(Modulplaner_WINFO!Q11="Geometrische Optimierung
",Modulplaner_WINFO!Q11="Mikroprozessoren I
"),3,IF(OR(Modulplaner_WINFO!Q11="Basispraktikum Arbeiten mit Datenbanksystemen
",Modulplaner_WINFO!Q11="Basispraktikum Mobile Roboter
",Modulplaner_WINFO!Q11="Basispraktikum Protocol Engineering
",Modulplaner_WINFO!Q11="Basispraktikum TI: Hardwarenaher Systementwurf
",Modulplaner_WINFO!Q11="Basispraktikum zum ICPC-Programmierwettbewerb
",Modulplaner_WINFO!Q11="Datenbanksysteme
",Modulplaner_WINFO!Q11="Einführung in Rechnernetze
",Modulplaner_WINFO!Q11="Lego Mindstorms - Basispraktikum
",Modulplaner_WINFO!Q11="MARS-Basispraktikum
",Modulplaner_WINFO!Q11="Mechano-Informatik in der Robotik
",Modulplaner_WINFO!Q11="Web-Anwendungen und Serviceorientierte Architekturen I
",Modulplaner_WINFO!Q11="Wirtschaftsinformatik I
",Modulplaner_WINFO!Q11="Wirtschaftsinformatik II
"),4,IF(OR(Modulplaner_WINFO!Q11="Algorithmen für planare Graphen
",Modulplaner_WINFO!Q11="Algorithmische Methoden für schwere Optimierungsprobleme
",Modulplaner_WINFO!Q11="Basispraktikum Web-Anwendungen und Serviceorientierte Architekturen (I)
",Modulplaner_WINFO!Q11="Einführung in das Privatrecht
",Modulplaner_WINFO!Q11="Flächen im CAD
",Modulplaner_WINFO!Q11="Geometrische Grundlagen der Geometrieverarbeitung
",Modulplaner_WINFO!Q11="Kurven im CAD
",Modulplaner_WINFO!Q11="Mobile Computing und Internet der Dinge
",Modulplaner_WINFO!Q11="Programmieren
",Modulplaner_WINFO!Q11="Volkswirtschaftslehre
"),5,IF(OR(Modulplaner_WINFO!Q11="Algorithmen I
",Modulplaner_WINFO!Q11="Algorithmen II
",Modulplaner_WINFO!Q11="Computergrafik
",Modulplaner_WINFO!Q11="Digitaltechnik und Entwurfsverfahren
",Modulplaner_WINFO!Q11="Echtzeitsysteme
",Modulplaner_WINFO!Q11="Formale Systeme
",Modulplaner_WINFO!Q11="Geistiger Eigentum und Datenschutz
",Modulplaner_WINFO!Q11="Grundbegriffe der Informatik
",Modulplaner_WINFO!Q11="Kognitive Systeme
",Modulplaner_WINFO!Q11="Mensch-Maschine-Interaktion
",Modulplaner_WINFO!Q11="Rechnerorganisation
",Modulplaner_WINFO!Q11="Rechnerstrukturen
",Modulplaner_WINFO!Q11="Robotik I - Einführung in die Robotik
",Modulplaner_WINFO!Q11="Sicherheit
",Modulplaner_WINFO!Q11="Softwaretechnik I
",Modulplaner_WINFO!Q11="Softwaretechnik II
",Modulplaner_WINFO!Q11="Telematik
",Modulplaner_WINFO!Q11="Theoretische Informatik
",Modulplaner_WINFO!Q11="Verfassungs- und Verwaltungsrecht
"),6,IF(OR(Modulplaner_WINFO!Q11="Angewandte Informatik
",Modulplaner_WINFO!Q11="Betriebswirtschafslehre
",Modulplaner_WINFO!Q11="Mathematik I
",Modulplaner_WINFO!Q11="Mathematik II
",Modulplaner_WINFO!Q11="Teamprojekt Softwareentwicklung
"),8,IF(Modulplaner_WINFO!Q11="Einführung in die Statistik
",10,9)))))))</f>
        <v/>
      </c>
      <c r="N17" t="str">
        <f>IF(ISBLANK(Modulplaner_WINFO!S11),"",Modulplaner_WINFO!S11&amp;"  "&amp;MIN(Modulplaner_WINFO!T11,IF(OR(Modulplaner_WINFO!S11="Geometrische Optimierung
",Modulplaner_WINFO!S11="Mikroprozessoren I
"),3,IF(OR(Modulplaner_WINFO!S11="Basispraktikum Arbeiten mit Datenbanksystemen
",Modulplaner_WINFO!S11="Basispraktikum Mobile Roboter
",Modulplaner_WINFO!S11="Basispraktikum Protocol Engineering
",Modulplaner_WINFO!S11="Basispraktikum TI: Hardwarenaher Systementwurf
",Modulplaner_WINFO!S11="Basispraktikum zum ICPC-Programmierwettbewerb
",Modulplaner_WINFO!S11="Datenbanksysteme
",Modulplaner_WINFO!S11="Einführung in Rechnernetze
",Modulplaner_WINFO!S11="Lego Mindstorms - Basispraktikum
",Modulplaner_WINFO!S11="MARS-Basispraktikum
",Modulplaner_WINFO!S11="Mechano-Informatik in der Robotik
",Modulplaner_WINFO!S11="Web-Anwendungen und Serviceorientierte Architekturen I
",Modulplaner_WINFO!S11="Wirtschaftsinformatik I
",Modulplaner_WINFO!S11="Wirtschaftsinformatik II
"),4,IF(OR(Modulplaner_WINFO!S11="Algorithmen für planare Graphen
",Modulplaner_WINFO!S11="Algorithmische Methoden für schwere Optimierungsprobleme
",Modulplaner_WINFO!S11="Basispraktikum Web-Anwendungen und Serviceorientierte Architekturen (I)
",Modulplaner_WINFO!S11="Einführung in das Privatrecht
",Modulplaner_WINFO!S11="Flächen im CAD
",Modulplaner_WINFO!S11="Geometrische Grundlagen der Geometrieverarbeitung
",Modulplaner_WINFO!S11="Kurven im CAD
",Modulplaner_WINFO!S11="Mobile Computing und Internet der Dinge
",Modulplaner_WINFO!S11="Programmieren
",Modulplaner_WINFO!S11="Volkswirtschaftslehre
"),5,IF(OR(Modulplaner_WINFO!S11="Algorithmen I
",Modulplaner_WINFO!S11="Algorithmen II
",Modulplaner_WINFO!S11="Computergrafik
",Modulplaner_WINFO!S11="Digitaltechnik und Entwurfsverfahren
",Modulplaner_WINFO!S11="Echtzeitsysteme
",Modulplaner_WINFO!S11="Formale Systeme
",Modulplaner_WINFO!S11="Geistiger Eigentum und Datenschutz
",Modulplaner_WINFO!S11="Grundbegriffe der Informatik
",Modulplaner_WINFO!S11="Kognitive Systeme
",Modulplaner_WINFO!S11="Mensch-Maschine-Interaktion
",Modulplaner_WINFO!S11="Rechnerorganisation
",Modulplaner_WINFO!S11="Rechnerstrukturen
",Modulplaner_WINFO!S11="Robotik I - Einführung in die Robotik
",Modulplaner_WINFO!S11="Sicherheit
",Modulplaner_WINFO!S11="Softwaretechnik I
",Modulplaner_WINFO!S11="Softwaretechnik II
",Modulplaner_WINFO!S11="Telematik
",Modulplaner_WINFO!S11="Theoretische Informatik
",Modulplaner_WINFO!S11="Verfassungs- und Verwaltungsrecht
"),6,IF(OR(Modulplaner_WINFO!S11="Angewandte Informatik
",Modulplaner_WINFO!S11="Betriebswirtschafslehre
",Modulplaner_WINFO!S11="Mathematik I
",Modulplaner_WINFO!S11="Mathematik II
",Modulplaner_WINFO!S11="Teamprojekt Softwareentwicklung
"),8,IF(Modulplaner_WINFO!S11="Einführung in die Statistik
",10,9)))))))&amp;"/"&amp;IF(OR(Modulplaner_WINFO!S11="Geometrische Optimierung
",Modulplaner_WINFO!S11="Mikroprozessoren I
"),3,IF(OR(Modulplaner_WINFO!S11="Basispraktikum Arbeiten mit Datenbanksystemen
",Modulplaner_WINFO!S11="Basispraktikum Mobile Roboter
",Modulplaner_WINFO!S11="Basispraktikum Protocol Engineering
",Modulplaner_WINFO!S11="Basispraktikum TI: Hardwarenaher Systementwurf
",Modulplaner_WINFO!S11="Basispraktikum zum ICPC-Programmierwettbewerb
",Modulplaner_WINFO!S11="Datenbanksysteme
",Modulplaner_WINFO!S11="Einführung in Rechnernetze
",Modulplaner_WINFO!S11="Lego Mindstorms - Basispraktikum
",Modulplaner_WINFO!S11="MARS-Basispraktikum
",Modulplaner_WINFO!S11="Mechano-Informatik in der Robotik
",Modulplaner_WINFO!S11="Web-Anwendungen und Serviceorientierte Architekturen I
",Modulplaner_WINFO!S11="Wirtschaftsinformatik I
",Modulplaner_WINFO!S11="Wirtschaftsinformatik II
"),4,IF(OR(Modulplaner_WINFO!S11="Algorithmen für planare Graphen
",Modulplaner_WINFO!S11="Algorithmische Methoden für schwere Optimierungsprobleme
",Modulplaner_WINFO!S11="Basispraktikum Web-Anwendungen und Serviceorientierte Architekturen (I)
",Modulplaner_WINFO!S11="Einführung in das Privatrecht
",Modulplaner_WINFO!S11="Flächen im CAD
",Modulplaner_WINFO!S11="Geometrische Grundlagen der Geometrieverarbeitung
",Modulplaner_WINFO!S11="Kurven im CAD
",Modulplaner_WINFO!S11="Mobile Computing und Internet der Dinge
",Modulplaner_WINFO!S11="Programmieren
",Modulplaner_WINFO!S11="Volkswirtschaftslehre
"),5,IF(OR(Modulplaner_WINFO!S11="Algorithmen I
",Modulplaner_WINFO!S11="Algorithmen II
",Modulplaner_WINFO!S11="Computergrafik
",Modulplaner_WINFO!S11="Digitaltechnik und Entwurfsverfahren
",Modulplaner_WINFO!S11="Echtzeitsysteme
",Modulplaner_WINFO!S11="Formale Systeme
",Modulplaner_WINFO!S11="Geistiger Eigentum und Datenschutz
",Modulplaner_WINFO!S11="Grundbegriffe der Informatik
",Modulplaner_WINFO!S11="Kognitive Systeme
",Modulplaner_WINFO!S11="Mensch-Maschine-Interaktion
",Modulplaner_WINFO!S11="Rechnerorganisation
",Modulplaner_WINFO!S11="Rechnerstrukturen
",Modulplaner_WINFO!S11="Robotik I - Einführung in die Robotik
",Modulplaner_WINFO!S11="Sicherheit
",Modulplaner_WINFO!S11="Softwaretechnik I
",Modulplaner_WINFO!S11="Softwaretechnik II
",Modulplaner_WINFO!S11="Telematik
",Modulplaner_WINFO!S11="Theoretische Informatik
",Modulplaner_WINFO!S11="Verfassungs- und Verwaltungsrecht
"),6,IF(OR(Modulplaner_WINFO!S11="Angewandte Informatik
",Modulplaner_WINFO!S11="Betriebswirtschafslehre
",Modulplaner_WINFO!S11="Mathematik I
",Modulplaner_WINFO!S11="Mathematik II
",Modulplaner_WINFO!S11="Teamprojekt Softwareentwicklung
"),8,IF(Modulplaner_WINFO!S11="Einführung in die Statistik
",10,9)))))))</f>
        <v/>
      </c>
    </row>
    <row r="18" spans="1:14" ht="28.8" x14ac:dyDescent="0.3">
      <c r="A18" s="15" t="s">
        <v>181</v>
      </c>
      <c r="E18" s="23" t="s">
        <v>25</v>
      </c>
      <c r="F18" t="str">
        <f>IF(ISBLANK(Modulplaner_WINFO!C12),"",Modulplaner_WINFO!C12&amp;"  "&amp;MIN(Modulplaner_WINFO!D12,IF(OR(Modulplaner_WINFO!C12="Geometrische Optimierung
",Modulplaner_WINFO!C12="Mikroprozessoren I
"),3,IF(OR(Modulplaner_WINFO!C12="Basispraktikum Arbeiten mit Datenbanksystemen
",Modulplaner_WINFO!C12="Basispraktikum Mobile Roboter
",Modulplaner_WINFO!C12="Basispraktikum Protocol Engineering
",Modulplaner_WINFO!C12="Basispraktikum TI: Hardwarenaher Systementwurf
",Modulplaner_WINFO!C12="Basispraktikum zum ICPC-Programmierwettbewerb
",Modulplaner_WINFO!C12="Datenbanksysteme
",Modulplaner_WINFO!C12="Einführung in Rechnernetze
",Modulplaner_WINFO!C12="Lego Mindstorms - Basispraktikum
",Modulplaner_WINFO!C12="MARS-Basispraktikum
",Modulplaner_WINFO!C12="Mechano-Informatik in der Robotik
",Modulplaner_WINFO!C12="Web-Anwendungen und Serviceorientierte Architekturen I
",Modulplaner_WINFO!C12="Wirtschaftsinformatik I
",Modulplaner_WINFO!C12="Wirtschaftsinformatik II
"),4,IF(OR(Modulplaner_WINFO!C12="Algorithmen für planare Graphen
",Modulplaner_WINFO!C12="Algorithmische Methoden für schwere Optimierungsprobleme
",Modulplaner_WINFO!C12="Basispraktikum Web-Anwendungen und Serviceorientierte Architekturen (I)
",Modulplaner_WINFO!C12="Einführung in das Privatrecht
",Modulplaner_WINFO!C12="Flächen im CAD
",Modulplaner_WINFO!C12="Geometrische Grundlagen der Geometrieverarbeitung
",Modulplaner_WINFO!C12="Kurven im CAD
",Modulplaner_WINFO!C12="Mobile Computing und Internet der Dinge
",Modulplaner_WINFO!C12="Programmieren
",Modulplaner_WINFO!C12="Volkswirtschaftslehre
"),5,IF(OR(Modulplaner_WINFO!C12="Algorithmen I
",Modulplaner_WINFO!C12="Algorithmen II
",Modulplaner_WINFO!C12="Computergrafik
",Modulplaner_WINFO!C12="Digitaltechnik und Entwurfsverfahren
",Modulplaner_WINFO!C12="Echtzeitsysteme
",Modulplaner_WINFO!C12="Formale Systeme
",Modulplaner_WINFO!C12="Geistiger Eigentum und Datenschutz
",Modulplaner_WINFO!C12="Grundbegriffe der Informatik
",Modulplaner_WINFO!C12="Kognitive Systeme
",Modulplaner_WINFO!C12="Mensch-Maschine-Interaktion
",Modulplaner_WINFO!C12="Rechnerorganisation
",Modulplaner_WINFO!C12="Rechnerstrukturen
",Modulplaner_WINFO!C12="Robotik I - Einführung in die Robotik
",Modulplaner_WINFO!C12="Sicherheit
",Modulplaner_WINFO!C12="Softwaretechnik I
",Modulplaner_WINFO!C12="Softwaretechnik II
",Modulplaner_WINFO!C12="Telematik
",Modulplaner_WINFO!C12="Theoretische Informatik
",Modulplaner_WINFO!C12="Verfassungs- und Verwaltungsrecht
"),6,IF(OR(Modulplaner_WINFO!C12="Angewandte Informatik
",Modulplaner_WINFO!C12="Betriebswirtschafslehre
",Modulplaner_WINFO!C12="Mathematik I
",Modulplaner_WINFO!C12="Mathematik II
",Modulplaner_WINFO!C12="Teamprojekt Softwareentwicklung
"),8,IF(Modulplaner_WINFO!C12="Einführung in die Statistik
",10,9)))))))&amp;"/"&amp;IF(OR(Modulplaner_WINFO!C12="Geometrische Optimierung
",Modulplaner_WINFO!C12="Mikroprozessoren I
"),3,IF(OR(Modulplaner_WINFO!C12="Basispraktikum Arbeiten mit Datenbanksystemen
",Modulplaner_WINFO!C12="Basispraktikum Mobile Roboter
",Modulplaner_WINFO!C12="Basispraktikum Protocol Engineering
",Modulplaner_WINFO!C12="Basispraktikum TI: Hardwarenaher Systementwurf
",Modulplaner_WINFO!C12="Basispraktikum zum ICPC-Programmierwettbewerb
",Modulplaner_WINFO!C12="Datenbanksysteme
",Modulplaner_WINFO!C12="Einführung in Rechnernetze
",Modulplaner_WINFO!C12="Lego Mindstorms - Basispraktikum
",Modulplaner_WINFO!C12="MARS-Basispraktikum
",Modulplaner_WINFO!C12="Mechano-Informatik in der Robotik
",Modulplaner_WINFO!C12="Web-Anwendungen und Serviceorientierte Architekturen I
",Modulplaner_WINFO!C12="Wirtschaftsinformatik I
",Modulplaner_WINFO!C12="Wirtschaftsinformatik II
"),4,IF(OR(Modulplaner_WINFO!C12="Algorithmen für planare Graphen
",Modulplaner_WINFO!C12="Algorithmische Methoden für schwere Optimierungsprobleme
",Modulplaner_WINFO!C12="Basispraktikum Web-Anwendungen und Serviceorientierte Architekturen (I)
",Modulplaner_WINFO!C12="Einführung in das Privatrecht
",Modulplaner_WINFO!C12="Flächen im CAD
",Modulplaner_WINFO!C12="Geometrische Grundlagen der Geometrieverarbeitung
",Modulplaner_WINFO!C12="Kurven im CAD
",Modulplaner_WINFO!C12="Mobile Computing und Internet der Dinge
",Modulplaner_WINFO!C12="Programmieren
",Modulplaner_WINFO!C12="Volkswirtschaftslehre
"),5,IF(OR(Modulplaner_WINFO!C12="Algorithmen I
",Modulplaner_WINFO!C12="Algorithmen II
",Modulplaner_WINFO!C12="Computergrafik
",Modulplaner_WINFO!C12="Digitaltechnik und Entwurfsverfahren
",Modulplaner_WINFO!C12="Echtzeitsysteme
",Modulplaner_WINFO!C12="Formale Systeme
",Modulplaner_WINFO!C12="Geistiger Eigentum und Datenschutz
",Modulplaner_WINFO!C12="Grundbegriffe der Informatik
",Modulplaner_WINFO!C12="Kognitive Systeme
",Modulplaner_WINFO!C12="Mensch-Maschine-Interaktion
",Modulplaner_WINFO!C12="Rechnerorganisation
",Modulplaner_WINFO!C12="Rechnerstrukturen
",Modulplaner_WINFO!C12="Robotik I - Einführung in die Robotik
",Modulplaner_WINFO!C12="Sicherheit
",Modulplaner_WINFO!C12="Softwaretechnik I
",Modulplaner_WINFO!C12="Softwaretechnik II
",Modulplaner_WINFO!C12="Telematik
",Modulplaner_WINFO!C12="Theoretische Informatik
",Modulplaner_WINFO!C12="Verfassungs- und Verwaltungsrecht
"),6,IF(OR(Modulplaner_WINFO!C12="Angewandte Informatik
",Modulplaner_WINFO!C12="Betriebswirtschafslehre
",Modulplaner_WINFO!C12="Mathematik I
",Modulplaner_WINFO!C12="Mathematik II
",Modulplaner_WINFO!C12="Teamprojekt Softwareentwicklung
"),8,IF(Modulplaner_WINFO!C12="Einführung in die Statistik
",10,9)))))))</f>
        <v/>
      </c>
      <c r="G18" t="str">
        <f>IF(ISBLANK(Modulplaner_WINFO!E12),"",Modulplaner_WINFO!E12&amp;"  "&amp;MIN(Modulplaner_WINFO!F12,IF(OR(Modulplaner_WINFO!E12="Geometrische Optimierung
",Modulplaner_WINFO!E12="Mikroprozessoren I
"),3,IF(OR(Modulplaner_WINFO!E12="Basispraktikum Arbeiten mit Datenbanksystemen
",Modulplaner_WINFO!E12="Basispraktikum Mobile Roboter
",Modulplaner_WINFO!E12="Basispraktikum Protocol Engineering
",Modulplaner_WINFO!E12="Basispraktikum TI: Hardwarenaher Systementwurf
",Modulplaner_WINFO!E12="Basispraktikum zum ICPC-Programmierwettbewerb
",Modulplaner_WINFO!E12="Datenbanksysteme
",Modulplaner_WINFO!E12="Einführung in Rechnernetze
",Modulplaner_WINFO!E12="Lego Mindstorms - Basispraktikum
",Modulplaner_WINFO!E12="MARS-Basispraktikum
",Modulplaner_WINFO!E12="Mechano-Informatik in der Robotik
",Modulplaner_WINFO!E12="Web-Anwendungen und Serviceorientierte Architekturen I
",Modulplaner_WINFO!E12="Wirtschaftsinformatik I
",Modulplaner_WINFO!E12="Wirtschaftsinformatik II
"),4,IF(OR(Modulplaner_WINFO!E12="Algorithmen für planare Graphen
",Modulplaner_WINFO!E12="Algorithmische Methoden für schwere Optimierungsprobleme
",Modulplaner_WINFO!E12="Basispraktikum Web-Anwendungen und Serviceorientierte Architekturen (I)
",Modulplaner_WINFO!E12="Einführung in das Privatrecht
",Modulplaner_WINFO!E12="Flächen im CAD
",Modulplaner_WINFO!E12="Geometrische Grundlagen der Geometrieverarbeitung
",Modulplaner_WINFO!E12="Kurven im CAD
",Modulplaner_WINFO!E12="Mobile Computing und Internet der Dinge
",Modulplaner_WINFO!E12="Programmieren
",Modulplaner_WINFO!E12="Volkswirtschaftslehre
"),5,IF(OR(Modulplaner_WINFO!E12="Algorithmen I
",Modulplaner_WINFO!E12="Algorithmen II
",Modulplaner_WINFO!E12="Computergrafik
",Modulplaner_WINFO!E12="Digitaltechnik und Entwurfsverfahren
",Modulplaner_WINFO!E12="Echtzeitsysteme
",Modulplaner_WINFO!E12="Formale Systeme
",Modulplaner_WINFO!E12="Geistiger Eigentum und Datenschutz
",Modulplaner_WINFO!E12="Grundbegriffe der Informatik
",Modulplaner_WINFO!E12="Kognitive Systeme
",Modulplaner_WINFO!E12="Mensch-Maschine-Interaktion
",Modulplaner_WINFO!E12="Rechnerorganisation
",Modulplaner_WINFO!E12="Rechnerstrukturen
",Modulplaner_WINFO!E12="Robotik I - Einführung in die Robotik
",Modulplaner_WINFO!E12="Sicherheit
",Modulplaner_WINFO!E12="Softwaretechnik I
",Modulplaner_WINFO!E12="Softwaretechnik II
",Modulplaner_WINFO!E12="Telematik
",Modulplaner_WINFO!E12="Theoretische Informatik
",Modulplaner_WINFO!E12="Verfassungs- und Verwaltungsrecht
"),6,IF(OR(Modulplaner_WINFO!E12="Angewandte Informatik
",Modulplaner_WINFO!E12="Betriebswirtschafslehre
",Modulplaner_WINFO!E12="Mathematik I
",Modulplaner_WINFO!E12="Mathematik II
",Modulplaner_WINFO!E12="Teamprojekt Softwareentwicklung
"),8,IF(Modulplaner_WINFO!E12="Einführung in die Statistik
",10,9)))))))&amp;"/"&amp;IF(OR(Modulplaner_WINFO!E12="Geometrische Optimierung
",Modulplaner_WINFO!E12="Mikroprozessoren I
"),3,IF(OR(Modulplaner_WINFO!E12="Basispraktikum Arbeiten mit Datenbanksystemen
",Modulplaner_WINFO!E12="Basispraktikum Mobile Roboter
",Modulplaner_WINFO!E12="Basispraktikum Protocol Engineering
",Modulplaner_WINFO!E12="Basispraktikum TI: Hardwarenaher Systementwurf
",Modulplaner_WINFO!E12="Basispraktikum zum ICPC-Programmierwettbewerb
",Modulplaner_WINFO!E12="Datenbanksysteme
",Modulplaner_WINFO!E12="Einführung in Rechnernetze
",Modulplaner_WINFO!E12="Lego Mindstorms - Basispraktikum
",Modulplaner_WINFO!E12="MARS-Basispraktikum
",Modulplaner_WINFO!E12="Mechano-Informatik in der Robotik
",Modulplaner_WINFO!E12="Web-Anwendungen und Serviceorientierte Architekturen I
",Modulplaner_WINFO!E12="Wirtschaftsinformatik I
",Modulplaner_WINFO!E12="Wirtschaftsinformatik II
"),4,IF(OR(Modulplaner_WINFO!E12="Algorithmen für planare Graphen
",Modulplaner_WINFO!E12="Algorithmische Methoden für schwere Optimierungsprobleme
",Modulplaner_WINFO!E12="Basispraktikum Web-Anwendungen und Serviceorientierte Architekturen (I)
",Modulplaner_WINFO!E12="Einführung in das Privatrecht
",Modulplaner_WINFO!E12="Flächen im CAD
",Modulplaner_WINFO!E12="Geometrische Grundlagen der Geometrieverarbeitung
",Modulplaner_WINFO!E12="Kurven im CAD
",Modulplaner_WINFO!E12="Mobile Computing und Internet der Dinge
",Modulplaner_WINFO!E12="Programmieren
",Modulplaner_WINFO!E12="Volkswirtschaftslehre
"),5,IF(OR(Modulplaner_WINFO!E12="Algorithmen I
",Modulplaner_WINFO!E12="Algorithmen II
",Modulplaner_WINFO!E12="Computergrafik
",Modulplaner_WINFO!E12="Digitaltechnik und Entwurfsverfahren
",Modulplaner_WINFO!E12="Echtzeitsysteme
",Modulplaner_WINFO!E12="Formale Systeme
",Modulplaner_WINFO!E12="Geistiger Eigentum und Datenschutz
",Modulplaner_WINFO!E12="Grundbegriffe der Informatik
",Modulplaner_WINFO!E12="Kognitive Systeme
",Modulplaner_WINFO!E12="Mensch-Maschine-Interaktion
",Modulplaner_WINFO!E12="Rechnerorganisation
",Modulplaner_WINFO!E12="Rechnerstrukturen
",Modulplaner_WINFO!E12="Robotik I - Einführung in die Robotik
",Modulplaner_WINFO!E12="Sicherheit
",Modulplaner_WINFO!E12="Softwaretechnik I
",Modulplaner_WINFO!E12="Softwaretechnik II
",Modulplaner_WINFO!E12="Telematik
",Modulplaner_WINFO!E12="Theoretische Informatik
",Modulplaner_WINFO!E12="Verfassungs- und Verwaltungsrecht
"),6,IF(OR(Modulplaner_WINFO!E12="Angewandte Informatik
",Modulplaner_WINFO!E12="Betriebswirtschafslehre
",Modulplaner_WINFO!E12="Mathematik I
",Modulplaner_WINFO!E12="Mathematik II
",Modulplaner_WINFO!E12="Teamprojekt Softwareentwicklung
"),8,IF(Modulplaner_WINFO!E12="Einführung in die Statistik
",10,9)))))))</f>
        <v/>
      </c>
      <c r="H18" t="str">
        <f>IF(ISBLANK(Modulplaner_WINFO!G12),"",Modulplaner_WINFO!G12&amp;"  "&amp;MIN(Modulplaner_WINFO!H12,IF(OR(Modulplaner_WINFO!G12="Geometrische Optimierung
",Modulplaner_WINFO!G12="Mikroprozessoren I
"),3,IF(OR(Modulplaner_WINFO!G12="Basispraktikum Arbeiten mit Datenbanksystemen
",Modulplaner_WINFO!G12="Basispraktikum Mobile Roboter
",Modulplaner_WINFO!G12="Basispraktikum Protocol Engineering
",Modulplaner_WINFO!G12="Basispraktikum TI: Hardwarenaher Systementwurf
",Modulplaner_WINFO!G12="Basispraktikum zum ICPC-Programmierwettbewerb
",Modulplaner_WINFO!G12="Datenbanksysteme
",Modulplaner_WINFO!G12="Einführung in Rechnernetze
",Modulplaner_WINFO!G12="Lego Mindstorms - Basispraktikum
",Modulplaner_WINFO!G12="MARS-Basispraktikum
",Modulplaner_WINFO!G12="Mechano-Informatik in der Robotik
",Modulplaner_WINFO!G12="Web-Anwendungen und Serviceorientierte Architekturen I
",Modulplaner_WINFO!G12="Wirtschaftsinformatik I
",Modulplaner_WINFO!G12="Wirtschaftsinformatik II
"),4,IF(OR(Modulplaner_WINFO!G12="Algorithmen für planare Graphen
",Modulplaner_WINFO!G12="Algorithmische Methoden für schwere Optimierungsprobleme
",Modulplaner_WINFO!G12="Basispraktikum Web-Anwendungen und Serviceorientierte Architekturen (I)
",Modulplaner_WINFO!G12="Einführung in das Privatrecht
",Modulplaner_WINFO!G12="Flächen im CAD
",Modulplaner_WINFO!G12="Geometrische Grundlagen der Geometrieverarbeitung
",Modulplaner_WINFO!G12="Kurven im CAD
",Modulplaner_WINFO!G12="Mobile Computing und Internet der Dinge
",Modulplaner_WINFO!G12="Programmieren
",Modulplaner_WINFO!G12="Volkswirtschaftslehre
"),5,IF(OR(Modulplaner_WINFO!G12="Algorithmen I
",Modulplaner_WINFO!G12="Algorithmen II
",Modulplaner_WINFO!G12="Computergrafik
",Modulplaner_WINFO!G12="Digitaltechnik und Entwurfsverfahren
",Modulplaner_WINFO!G12="Echtzeitsysteme
",Modulplaner_WINFO!G12="Formale Systeme
",Modulplaner_WINFO!G12="Geistiger Eigentum und Datenschutz
",Modulplaner_WINFO!G12="Grundbegriffe der Informatik
",Modulplaner_WINFO!G12="Kognitive Systeme
",Modulplaner_WINFO!G12="Mensch-Maschine-Interaktion
",Modulplaner_WINFO!G12="Rechnerorganisation
",Modulplaner_WINFO!G12="Rechnerstrukturen
",Modulplaner_WINFO!G12="Robotik I - Einführung in die Robotik
",Modulplaner_WINFO!G12="Sicherheit
",Modulplaner_WINFO!G12="Softwaretechnik I
",Modulplaner_WINFO!G12="Softwaretechnik II
",Modulplaner_WINFO!G12="Telematik
",Modulplaner_WINFO!G12="Theoretische Informatik
",Modulplaner_WINFO!G12="Verfassungs- und Verwaltungsrecht
"),6,IF(OR(Modulplaner_WINFO!G12="Angewandte Informatik
",Modulplaner_WINFO!G12="Betriebswirtschafslehre
",Modulplaner_WINFO!G12="Mathematik I
",Modulplaner_WINFO!G12="Mathematik II
",Modulplaner_WINFO!G12="Teamprojekt Softwareentwicklung
"),8,IF(Modulplaner_WINFO!G12="Einführung in die Statistik
",10,9)))))))&amp;"/"&amp;IF(OR(Modulplaner_WINFO!G12="Geometrische Optimierung
",Modulplaner_WINFO!G12="Mikroprozessoren I
"),3,IF(OR(Modulplaner_WINFO!G12="Basispraktikum Arbeiten mit Datenbanksystemen
",Modulplaner_WINFO!G12="Basispraktikum Mobile Roboter
",Modulplaner_WINFO!G12="Basispraktikum Protocol Engineering
",Modulplaner_WINFO!G12="Basispraktikum TI: Hardwarenaher Systementwurf
",Modulplaner_WINFO!G12="Basispraktikum zum ICPC-Programmierwettbewerb
",Modulplaner_WINFO!G12="Datenbanksysteme
",Modulplaner_WINFO!G12="Einführung in Rechnernetze
",Modulplaner_WINFO!G12="Lego Mindstorms - Basispraktikum
",Modulplaner_WINFO!G12="MARS-Basispraktikum
",Modulplaner_WINFO!G12="Mechano-Informatik in der Robotik
",Modulplaner_WINFO!G12="Web-Anwendungen und Serviceorientierte Architekturen I
",Modulplaner_WINFO!G12="Wirtschaftsinformatik I
",Modulplaner_WINFO!G12="Wirtschaftsinformatik II
"),4,IF(OR(Modulplaner_WINFO!G12="Algorithmen für planare Graphen
",Modulplaner_WINFO!G12="Algorithmische Methoden für schwere Optimierungsprobleme
",Modulplaner_WINFO!G12="Basispraktikum Web-Anwendungen und Serviceorientierte Architekturen (I)
",Modulplaner_WINFO!G12="Einführung in das Privatrecht
",Modulplaner_WINFO!G12="Flächen im CAD
",Modulplaner_WINFO!G12="Geometrische Grundlagen der Geometrieverarbeitung
",Modulplaner_WINFO!G12="Kurven im CAD
",Modulplaner_WINFO!G12="Mobile Computing und Internet der Dinge
",Modulplaner_WINFO!G12="Programmieren
",Modulplaner_WINFO!G12="Volkswirtschaftslehre
"),5,IF(OR(Modulplaner_WINFO!G12="Algorithmen I
",Modulplaner_WINFO!G12="Algorithmen II
",Modulplaner_WINFO!G12="Computergrafik
",Modulplaner_WINFO!G12="Digitaltechnik und Entwurfsverfahren
",Modulplaner_WINFO!G12="Echtzeitsysteme
",Modulplaner_WINFO!G12="Formale Systeme
",Modulplaner_WINFO!G12="Geistiger Eigentum und Datenschutz
",Modulplaner_WINFO!G12="Grundbegriffe der Informatik
",Modulplaner_WINFO!G12="Kognitive Systeme
",Modulplaner_WINFO!G12="Mensch-Maschine-Interaktion
",Modulplaner_WINFO!G12="Rechnerorganisation
",Modulplaner_WINFO!G12="Rechnerstrukturen
",Modulplaner_WINFO!G12="Robotik I - Einführung in die Robotik
",Modulplaner_WINFO!G12="Sicherheit
",Modulplaner_WINFO!G12="Softwaretechnik I
",Modulplaner_WINFO!G12="Softwaretechnik II
",Modulplaner_WINFO!G12="Telematik
",Modulplaner_WINFO!G12="Theoretische Informatik
",Modulplaner_WINFO!G12="Verfassungs- und Verwaltungsrecht
"),6,IF(OR(Modulplaner_WINFO!G12="Angewandte Informatik
",Modulplaner_WINFO!G12="Betriebswirtschafslehre
",Modulplaner_WINFO!G12="Mathematik I
",Modulplaner_WINFO!G12="Mathematik II
",Modulplaner_WINFO!G12="Teamprojekt Softwareentwicklung
"),8,IF(Modulplaner_WINFO!G12="Einführung in die Statistik
",10,9)))))))</f>
        <v/>
      </c>
      <c r="I18" t="str">
        <f>IF(ISBLANK(Modulplaner_WINFO!I12),"",Modulplaner_WINFO!I12&amp;"  "&amp;MIN(Modulplaner_WINFO!J12,IF(OR(Modulplaner_WINFO!I12="Geometrische Optimierung
",Modulplaner_WINFO!I12="Mikroprozessoren I
"),3,IF(OR(Modulplaner_WINFO!I12="Basispraktikum Arbeiten mit Datenbanksystemen
",Modulplaner_WINFO!I12="Basispraktikum Mobile Roboter
",Modulplaner_WINFO!I12="Basispraktikum Protocol Engineering
",Modulplaner_WINFO!I12="Basispraktikum TI: Hardwarenaher Systementwurf
",Modulplaner_WINFO!I12="Basispraktikum zum ICPC-Programmierwettbewerb
",Modulplaner_WINFO!I12="Datenbanksysteme
",Modulplaner_WINFO!I12="Einführung in Rechnernetze
",Modulplaner_WINFO!I12="Lego Mindstorms - Basispraktikum
",Modulplaner_WINFO!I12="MARS-Basispraktikum
",Modulplaner_WINFO!I12="Mechano-Informatik in der Robotik
",Modulplaner_WINFO!I12="Web-Anwendungen und Serviceorientierte Architekturen I
",Modulplaner_WINFO!I12="Wirtschaftsinformatik I
",Modulplaner_WINFO!I12="Wirtschaftsinformatik II
"),4,IF(OR(Modulplaner_WINFO!I12="Algorithmen für planare Graphen
",Modulplaner_WINFO!I12="Algorithmische Methoden für schwere Optimierungsprobleme
",Modulplaner_WINFO!I12="Basispraktikum Web-Anwendungen und Serviceorientierte Architekturen (I)
",Modulplaner_WINFO!I12="Einführung in das Privatrecht
",Modulplaner_WINFO!I12="Flächen im CAD
",Modulplaner_WINFO!I12="Geometrische Grundlagen der Geometrieverarbeitung
",Modulplaner_WINFO!I12="Kurven im CAD
",Modulplaner_WINFO!I12="Mobile Computing und Internet der Dinge
",Modulplaner_WINFO!I12="Programmieren
",Modulplaner_WINFO!I12="Volkswirtschaftslehre
"),5,IF(OR(Modulplaner_WINFO!I12="Algorithmen I
",Modulplaner_WINFO!I12="Algorithmen II
",Modulplaner_WINFO!I12="Computergrafik
",Modulplaner_WINFO!I12="Digitaltechnik und Entwurfsverfahren
",Modulplaner_WINFO!I12="Echtzeitsysteme
",Modulplaner_WINFO!I12="Formale Systeme
",Modulplaner_WINFO!I12="Geistiger Eigentum und Datenschutz
",Modulplaner_WINFO!I12="Grundbegriffe der Informatik
",Modulplaner_WINFO!I12="Kognitive Systeme
",Modulplaner_WINFO!I12="Mensch-Maschine-Interaktion
",Modulplaner_WINFO!I12="Rechnerorganisation
",Modulplaner_WINFO!I12="Rechnerstrukturen
",Modulplaner_WINFO!I12="Robotik I - Einführung in die Robotik
",Modulplaner_WINFO!I12="Sicherheit
",Modulplaner_WINFO!I12="Softwaretechnik I
",Modulplaner_WINFO!I12="Softwaretechnik II
",Modulplaner_WINFO!I12="Telematik
",Modulplaner_WINFO!I12="Theoretische Informatik
",Modulplaner_WINFO!I12="Verfassungs- und Verwaltungsrecht
"),6,IF(OR(Modulplaner_WINFO!I12="Angewandte Informatik
",Modulplaner_WINFO!I12="Betriebswirtschafslehre
",Modulplaner_WINFO!I12="Mathematik I
",Modulplaner_WINFO!I12="Mathematik II
",Modulplaner_WINFO!I12="Teamprojekt Softwareentwicklung
"),8,IF(Modulplaner_WINFO!I12="Einführung in die Statistik
",10,9)))))))&amp;"/"&amp;IF(OR(Modulplaner_WINFO!I12="Geometrische Optimierung
",Modulplaner_WINFO!I12="Mikroprozessoren I
"),3,IF(OR(Modulplaner_WINFO!I12="Basispraktikum Arbeiten mit Datenbanksystemen
",Modulplaner_WINFO!I12="Basispraktikum Mobile Roboter
",Modulplaner_WINFO!I12="Basispraktikum Protocol Engineering
",Modulplaner_WINFO!I12="Basispraktikum TI: Hardwarenaher Systementwurf
",Modulplaner_WINFO!I12="Basispraktikum zum ICPC-Programmierwettbewerb
",Modulplaner_WINFO!I12="Datenbanksysteme
",Modulplaner_WINFO!I12="Einführung in Rechnernetze
",Modulplaner_WINFO!I12="Lego Mindstorms - Basispraktikum
",Modulplaner_WINFO!I12="MARS-Basispraktikum
",Modulplaner_WINFO!I12="Mechano-Informatik in der Robotik
",Modulplaner_WINFO!I12="Web-Anwendungen und Serviceorientierte Architekturen I
",Modulplaner_WINFO!I12="Wirtschaftsinformatik I
",Modulplaner_WINFO!I12="Wirtschaftsinformatik II
"),4,IF(OR(Modulplaner_WINFO!I12="Algorithmen für planare Graphen
",Modulplaner_WINFO!I12="Algorithmische Methoden für schwere Optimierungsprobleme
",Modulplaner_WINFO!I12="Basispraktikum Web-Anwendungen und Serviceorientierte Architekturen (I)
",Modulplaner_WINFO!I12="Einführung in das Privatrecht
",Modulplaner_WINFO!I12="Flächen im CAD
",Modulplaner_WINFO!I12="Geometrische Grundlagen der Geometrieverarbeitung
",Modulplaner_WINFO!I12="Kurven im CAD
",Modulplaner_WINFO!I12="Mobile Computing und Internet der Dinge
",Modulplaner_WINFO!I12="Programmieren
",Modulplaner_WINFO!I12="Volkswirtschaftslehre
"),5,IF(OR(Modulplaner_WINFO!I12="Algorithmen I
",Modulplaner_WINFO!I12="Algorithmen II
",Modulplaner_WINFO!I12="Computergrafik
",Modulplaner_WINFO!I12="Digitaltechnik und Entwurfsverfahren
",Modulplaner_WINFO!I12="Echtzeitsysteme
",Modulplaner_WINFO!I12="Formale Systeme
",Modulplaner_WINFO!I12="Geistiger Eigentum und Datenschutz
",Modulplaner_WINFO!I12="Grundbegriffe der Informatik
",Modulplaner_WINFO!I12="Kognitive Systeme
",Modulplaner_WINFO!I12="Mensch-Maschine-Interaktion
",Modulplaner_WINFO!I12="Rechnerorganisation
",Modulplaner_WINFO!I12="Rechnerstrukturen
",Modulplaner_WINFO!I12="Robotik I - Einführung in die Robotik
",Modulplaner_WINFO!I12="Sicherheit
",Modulplaner_WINFO!I12="Softwaretechnik I
",Modulplaner_WINFO!I12="Softwaretechnik II
",Modulplaner_WINFO!I12="Telematik
",Modulplaner_WINFO!I12="Theoretische Informatik
",Modulplaner_WINFO!I12="Verfassungs- und Verwaltungsrecht
"),6,IF(OR(Modulplaner_WINFO!I12="Angewandte Informatik
",Modulplaner_WINFO!I12="Betriebswirtschafslehre
",Modulplaner_WINFO!I12="Mathematik I
",Modulplaner_WINFO!I12="Mathematik II
",Modulplaner_WINFO!I12="Teamprojekt Softwareentwicklung
"),8,IF(Modulplaner_WINFO!I12="Einführung in die Statistik
",10,9)))))))</f>
        <v/>
      </c>
      <c r="J18" t="str">
        <f>IF(ISBLANK(Modulplaner_WINFO!K12),"",Modulplaner_WINFO!K12&amp;"  "&amp;MIN(Modulplaner_WINFO!L12,IF(OR(Modulplaner_WINFO!K12="Geometrische Optimierung
",Modulplaner_WINFO!K12="Mikroprozessoren I
"),3,IF(OR(Modulplaner_WINFO!K12="Basispraktikum Arbeiten mit Datenbanksystemen
",Modulplaner_WINFO!K12="Basispraktikum Mobile Roboter
",Modulplaner_WINFO!K12="Basispraktikum Protocol Engineering
",Modulplaner_WINFO!K12="Basispraktikum TI: Hardwarenaher Systementwurf
",Modulplaner_WINFO!K12="Basispraktikum zum ICPC-Programmierwettbewerb
",Modulplaner_WINFO!K12="Datenbanksysteme
",Modulplaner_WINFO!K12="Einführung in Rechnernetze
",Modulplaner_WINFO!K12="Lego Mindstorms - Basispraktikum
",Modulplaner_WINFO!K12="MARS-Basispraktikum
",Modulplaner_WINFO!K12="Mechano-Informatik in der Robotik
",Modulplaner_WINFO!K12="Web-Anwendungen und Serviceorientierte Architekturen I
",Modulplaner_WINFO!K12="Wirtschaftsinformatik I
",Modulplaner_WINFO!K12="Wirtschaftsinformatik II
"),4,IF(OR(Modulplaner_WINFO!K12="Algorithmen für planare Graphen
",Modulplaner_WINFO!K12="Algorithmische Methoden für schwere Optimierungsprobleme
",Modulplaner_WINFO!K12="Basispraktikum Web-Anwendungen und Serviceorientierte Architekturen (I)
",Modulplaner_WINFO!K12="Einführung in das Privatrecht
",Modulplaner_WINFO!K12="Flächen im CAD
",Modulplaner_WINFO!K12="Geometrische Grundlagen der Geometrieverarbeitung
",Modulplaner_WINFO!K12="Kurven im CAD
",Modulplaner_WINFO!K12="Mobile Computing und Internet der Dinge
",Modulplaner_WINFO!K12="Programmieren
",Modulplaner_WINFO!K12="Volkswirtschaftslehre
"),5,IF(OR(Modulplaner_WINFO!K12="Algorithmen I
",Modulplaner_WINFO!K12="Algorithmen II
",Modulplaner_WINFO!K12="Computergrafik
",Modulplaner_WINFO!K12="Digitaltechnik und Entwurfsverfahren
",Modulplaner_WINFO!K12="Echtzeitsysteme
",Modulplaner_WINFO!K12="Formale Systeme
",Modulplaner_WINFO!K12="Geistiger Eigentum und Datenschutz
",Modulplaner_WINFO!K12="Grundbegriffe der Informatik
",Modulplaner_WINFO!K12="Kognitive Systeme
",Modulplaner_WINFO!K12="Mensch-Maschine-Interaktion
",Modulplaner_WINFO!K12="Rechnerorganisation
",Modulplaner_WINFO!K12="Rechnerstrukturen
",Modulplaner_WINFO!K12="Robotik I - Einführung in die Robotik
",Modulplaner_WINFO!K12="Sicherheit
",Modulplaner_WINFO!K12="Softwaretechnik I
",Modulplaner_WINFO!K12="Softwaretechnik II
",Modulplaner_WINFO!K12="Telematik
",Modulplaner_WINFO!K12="Theoretische Informatik
",Modulplaner_WINFO!K12="Verfassungs- und Verwaltungsrecht
"),6,IF(OR(Modulplaner_WINFO!K12="Angewandte Informatik
",Modulplaner_WINFO!K12="Betriebswirtschafslehre
",Modulplaner_WINFO!K12="Mathematik I
",Modulplaner_WINFO!K12="Mathematik II
",Modulplaner_WINFO!K12="Teamprojekt Softwareentwicklung
"),8,IF(Modulplaner_WINFO!K12="Einführung in die Statistik
",10,9)))))))&amp;"/"&amp;IF(OR(Modulplaner_WINFO!K12="Geometrische Optimierung
",Modulplaner_WINFO!K12="Mikroprozessoren I
"),3,IF(OR(Modulplaner_WINFO!K12="Basispraktikum Arbeiten mit Datenbanksystemen
",Modulplaner_WINFO!K12="Basispraktikum Mobile Roboter
",Modulplaner_WINFO!K12="Basispraktikum Protocol Engineering
",Modulplaner_WINFO!K12="Basispraktikum TI: Hardwarenaher Systementwurf
",Modulplaner_WINFO!K12="Basispraktikum zum ICPC-Programmierwettbewerb
",Modulplaner_WINFO!K12="Datenbanksysteme
",Modulplaner_WINFO!K12="Einführung in Rechnernetze
",Modulplaner_WINFO!K12="Lego Mindstorms - Basispraktikum
",Modulplaner_WINFO!K12="MARS-Basispraktikum
",Modulplaner_WINFO!K12="Mechano-Informatik in der Robotik
",Modulplaner_WINFO!K12="Web-Anwendungen und Serviceorientierte Architekturen I
",Modulplaner_WINFO!K12="Wirtschaftsinformatik I
",Modulplaner_WINFO!K12="Wirtschaftsinformatik II
"),4,IF(OR(Modulplaner_WINFO!K12="Algorithmen für planare Graphen
",Modulplaner_WINFO!K12="Algorithmische Methoden für schwere Optimierungsprobleme
",Modulplaner_WINFO!K12="Basispraktikum Web-Anwendungen und Serviceorientierte Architekturen (I)
",Modulplaner_WINFO!K12="Einführung in das Privatrecht
",Modulplaner_WINFO!K12="Flächen im CAD
",Modulplaner_WINFO!K12="Geometrische Grundlagen der Geometrieverarbeitung
",Modulplaner_WINFO!K12="Kurven im CAD
",Modulplaner_WINFO!K12="Mobile Computing und Internet der Dinge
",Modulplaner_WINFO!K12="Programmieren
",Modulplaner_WINFO!K12="Volkswirtschaftslehre
"),5,IF(OR(Modulplaner_WINFO!K12="Algorithmen I
",Modulplaner_WINFO!K12="Algorithmen II
",Modulplaner_WINFO!K12="Computergrafik
",Modulplaner_WINFO!K12="Digitaltechnik und Entwurfsverfahren
",Modulplaner_WINFO!K12="Echtzeitsysteme
",Modulplaner_WINFO!K12="Formale Systeme
",Modulplaner_WINFO!K12="Geistiger Eigentum und Datenschutz
",Modulplaner_WINFO!K12="Grundbegriffe der Informatik
",Modulplaner_WINFO!K12="Kognitive Systeme
",Modulplaner_WINFO!K12="Mensch-Maschine-Interaktion
",Modulplaner_WINFO!K12="Rechnerorganisation
",Modulplaner_WINFO!K12="Rechnerstrukturen
",Modulplaner_WINFO!K12="Robotik I - Einführung in die Robotik
",Modulplaner_WINFO!K12="Sicherheit
",Modulplaner_WINFO!K12="Softwaretechnik I
",Modulplaner_WINFO!K12="Softwaretechnik II
",Modulplaner_WINFO!K12="Telematik
",Modulplaner_WINFO!K12="Theoretische Informatik
",Modulplaner_WINFO!K12="Verfassungs- und Verwaltungsrecht
"),6,IF(OR(Modulplaner_WINFO!K12="Angewandte Informatik
",Modulplaner_WINFO!K12="Betriebswirtschafslehre
",Modulplaner_WINFO!K12="Mathematik I
",Modulplaner_WINFO!K12="Mathematik II
",Modulplaner_WINFO!K12="Teamprojekt Softwareentwicklung
"),8,IF(Modulplaner_WINFO!K12="Einführung in die Statistik
",10,9)))))))</f>
        <v/>
      </c>
      <c r="K18" t="str">
        <f>IF(ISBLANK(Modulplaner_WINFO!M12),"",Modulplaner_WINFO!M12&amp;"  "&amp;MIN(Modulplaner_WINFO!N12,IF(OR(Modulplaner_WINFO!M12="Geometrische Optimierung
",Modulplaner_WINFO!M12="Mikroprozessoren I
"),3,IF(OR(Modulplaner_WINFO!M12="Basispraktikum Arbeiten mit Datenbanksystemen
",Modulplaner_WINFO!M12="Basispraktikum Mobile Roboter
",Modulplaner_WINFO!M12="Basispraktikum Protocol Engineering
",Modulplaner_WINFO!M12="Basispraktikum TI: Hardwarenaher Systementwurf
",Modulplaner_WINFO!M12="Basispraktikum zum ICPC-Programmierwettbewerb
",Modulplaner_WINFO!M12="Datenbanksysteme
",Modulplaner_WINFO!M12="Einführung in Rechnernetze
",Modulplaner_WINFO!M12="Lego Mindstorms - Basispraktikum
",Modulplaner_WINFO!M12="MARS-Basispraktikum
",Modulplaner_WINFO!M12="Mechano-Informatik in der Robotik
",Modulplaner_WINFO!M12="Web-Anwendungen und Serviceorientierte Architekturen I
",Modulplaner_WINFO!M12="Wirtschaftsinformatik I
",Modulplaner_WINFO!M12="Wirtschaftsinformatik II
"),4,IF(OR(Modulplaner_WINFO!M12="Algorithmen für planare Graphen
",Modulplaner_WINFO!M12="Algorithmische Methoden für schwere Optimierungsprobleme
",Modulplaner_WINFO!M12="Basispraktikum Web-Anwendungen und Serviceorientierte Architekturen (I)
",Modulplaner_WINFO!M12="Einführung in das Privatrecht
",Modulplaner_WINFO!M12="Flächen im CAD
",Modulplaner_WINFO!M12="Geometrische Grundlagen der Geometrieverarbeitung
",Modulplaner_WINFO!M12="Kurven im CAD
",Modulplaner_WINFO!M12="Mobile Computing und Internet der Dinge
",Modulplaner_WINFO!M12="Programmieren
",Modulplaner_WINFO!M12="Volkswirtschaftslehre
"),5,IF(OR(Modulplaner_WINFO!M12="Algorithmen I
",Modulplaner_WINFO!M12="Algorithmen II
",Modulplaner_WINFO!M12="Computergrafik
",Modulplaner_WINFO!M12="Digitaltechnik und Entwurfsverfahren
",Modulplaner_WINFO!M12="Echtzeitsysteme
",Modulplaner_WINFO!M12="Formale Systeme
",Modulplaner_WINFO!M12="Geistiger Eigentum und Datenschutz
",Modulplaner_WINFO!M12="Grundbegriffe der Informatik
",Modulplaner_WINFO!M12="Kognitive Systeme
",Modulplaner_WINFO!M12="Mensch-Maschine-Interaktion
",Modulplaner_WINFO!M12="Rechnerorganisation
",Modulplaner_WINFO!M12="Rechnerstrukturen
",Modulplaner_WINFO!M12="Robotik I - Einführung in die Robotik
",Modulplaner_WINFO!M12="Sicherheit
",Modulplaner_WINFO!M12="Softwaretechnik I
",Modulplaner_WINFO!M12="Softwaretechnik II
",Modulplaner_WINFO!M12="Telematik
",Modulplaner_WINFO!M12="Theoretische Informatik
",Modulplaner_WINFO!M12="Verfassungs- und Verwaltungsrecht
"),6,IF(OR(Modulplaner_WINFO!M12="Angewandte Informatik
",Modulplaner_WINFO!M12="Betriebswirtschafslehre
",Modulplaner_WINFO!M12="Mathematik I
",Modulplaner_WINFO!M12="Mathematik II
",Modulplaner_WINFO!M12="Teamprojekt Softwareentwicklung
"),8,IF(Modulplaner_WINFO!M12="Einführung in die Statistik
",10,9)))))))&amp;"/"&amp;IF(OR(Modulplaner_WINFO!M12="Geometrische Optimierung
",Modulplaner_WINFO!M12="Mikroprozessoren I
"),3,IF(OR(Modulplaner_WINFO!M12="Basispraktikum Arbeiten mit Datenbanksystemen
",Modulplaner_WINFO!M12="Basispraktikum Mobile Roboter
",Modulplaner_WINFO!M12="Basispraktikum Protocol Engineering
",Modulplaner_WINFO!M12="Basispraktikum TI: Hardwarenaher Systementwurf
",Modulplaner_WINFO!M12="Basispraktikum zum ICPC-Programmierwettbewerb
",Modulplaner_WINFO!M12="Datenbanksysteme
",Modulplaner_WINFO!M12="Einführung in Rechnernetze
",Modulplaner_WINFO!M12="Lego Mindstorms - Basispraktikum
",Modulplaner_WINFO!M12="MARS-Basispraktikum
",Modulplaner_WINFO!M12="Mechano-Informatik in der Robotik
",Modulplaner_WINFO!M12="Web-Anwendungen und Serviceorientierte Architekturen I
",Modulplaner_WINFO!M12="Wirtschaftsinformatik I
",Modulplaner_WINFO!M12="Wirtschaftsinformatik II
"),4,IF(OR(Modulplaner_WINFO!M12="Algorithmen für planare Graphen
",Modulplaner_WINFO!M12="Algorithmische Methoden für schwere Optimierungsprobleme
",Modulplaner_WINFO!M12="Basispraktikum Web-Anwendungen und Serviceorientierte Architekturen (I)
",Modulplaner_WINFO!M12="Einführung in das Privatrecht
",Modulplaner_WINFO!M12="Flächen im CAD
",Modulplaner_WINFO!M12="Geometrische Grundlagen der Geometrieverarbeitung
",Modulplaner_WINFO!M12="Kurven im CAD
",Modulplaner_WINFO!M12="Mobile Computing und Internet der Dinge
",Modulplaner_WINFO!M12="Programmieren
",Modulplaner_WINFO!M12="Volkswirtschaftslehre
"),5,IF(OR(Modulplaner_WINFO!M12="Algorithmen I
",Modulplaner_WINFO!M12="Algorithmen II
",Modulplaner_WINFO!M12="Computergrafik
",Modulplaner_WINFO!M12="Digitaltechnik und Entwurfsverfahren
",Modulplaner_WINFO!M12="Echtzeitsysteme
",Modulplaner_WINFO!M12="Formale Systeme
",Modulplaner_WINFO!M12="Geistiger Eigentum und Datenschutz
",Modulplaner_WINFO!M12="Grundbegriffe der Informatik
",Modulplaner_WINFO!M12="Kognitive Systeme
",Modulplaner_WINFO!M12="Mensch-Maschine-Interaktion
",Modulplaner_WINFO!M12="Rechnerorganisation
",Modulplaner_WINFO!M12="Rechnerstrukturen
",Modulplaner_WINFO!M12="Robotik I - Einführung in die Robotik
",Modulplaner_WINFO!M12="Sicherheit
",Modulplaner_WINFO!M12="Softwaretechnik I
",Modulplaner_WINFO!M12="Softwaretechnik II
",Modulplaner_WINFO!M12="Telematik
",Modulplaner_WINFO!M12="Theoretische Informatik
",Modulplaner_WINFO!M12="Verfassungs- und Verwaltungsrecht
"),6,IF(OR(Modulplaner_WINFO!M12="Angewandte Informatik
",Modulplaner_WINFO!M12="Betriebswirtschafslehre
",Modulplaner_WINFO!M12="Mathematik I
",Modulplaner_WINFO!M12="Mathematik II
",Modulplaner_WINFO!M12="Teamprojekt Softwareentwicklung
"),8,IF(Modulplaner_WINFO!M12="Einführung in die Statistik
",10,9)))))))</f>
        <v/>
      </c>
      <c r="L18" t="str">
        <f>IF(ISBLANK(Modulplaner_WINFO!O12),"",Modulplaner_WINFO!O12&amp;"  "&amp;MIN(Modulplaner_WINFO!P12,IF(OR(Modulplaner_WINFO!O12="Geometrische Optimierung
",Modulplaner_WINFO!O12="Mikroprozessoren I
"),3,IF(OR(Modulplaner_WINFO!O12="Basispraktikum Arbeiten mit Datenbanksystemen
",Modulplaner_WINFO!O12="Basispraktikum Mobile Roboter
",Modulplaner_WINFO!O12="Basispraktikum Protocol Engineering
",Modulplaner_WINFO!O12="Basispraktikum TI: Hardwarenaher Systementwurf
",Modulplaner_WINFO!O12="Basispraktikum zum ICPC-Programmierwettbewerb
",Modulplaner_WINFO!O12="Datenbanksysteme
",Modulplaner_WINFO!O12="Einführung in Rechnernetze
",Modulplaner_WINFO!O12="Lego Mindstorms - Basispraktikum
",Modulplaner_WINFO!O12="MARS-Basispraktikum
",Modulplaner_WINFO!O12="Mechano-Informatik in der Robotik
",Modulplaner_WINFO!O12="Web-Anwendungen und Serviceorientierte Architekturen I
",Modulplaner_WINFO!O12="Wirtschaftsinformatik I
",Modulplaner_WINFO!O12="Wirtschaftsinformatik II
"),4,IF(OR(Modulplaner_WINFO!O12="Algorithmen für planare Graphen
",Modulplaner_WINFO!O12="Algorithmische Methoden für schwere Optimierungsprobleme
",Modulplaner_WINFO!O12="Basispraktikum Web-Anwendungen und Serviceorientierte Architekturen (I)
",Modulplaner_WINFO!O12="Einführung in das Privatrecht
",Modulplaner_WINFO!O12="Flächen im CAD
",Modulplaner_WINFO!O12="Geometrische Grundlagen der Geometrieverarbeitung
",Modulplaner_WINFO!O12="Kurven im CAD
",Modulplaner_WINFO!O12="Mobile Computing und Internet der Dinge
",Modulplaner_WINFO!O12="Programmieren
",Modulplaner_WINFO!O12="Volkswirtschaftslehre
"),5,IF(OR(Modulplaner_WINFO!O12="Algorithmen I
",Modulplaner_WINFO!O12="Algorithmen II
",Modulplaner_WINFO!O12="Computergrafik
",Modulplaner_WINFO!O12="Digitaltechnik und Entwurfsverfahren
",Modulplaner_WINFO!O12="Echtzeitsysteme
",Modulplaner_WINFO!O12="Formale Systeme
",Modulplaner_WINFO!O12="Geistiger Eigentum und Datenschutz
",Modulplaner_WINFO!O12="Grundbegriffe der Informatik
",Modulplaner_WINFO!O12="Kognitive Systeme
",Modulplaner_WINFO!O12="Mensch-Maschine-Interaktion
",Modulplaner_WINFO!O12="Rechnerorganisation
",Modulplaner_WINFO!O12="Rechnerstrukturen
",Modulplaner_WINFO!O12="Robotik I - Einführung in die Robotik
",Modulplaner_WINFO!O12="Sicherheit
",Modulplaner_WINFO!O12="Softwaretechnik I
",Modulplaner_WINFO!O12="Softwaretechnik II
",Modulplaner_WINFO!O12="Telematik
",Modulplaner_WINFO!O12="Theoretische Informatik
",Modulplaner_WINFO!O12="Verfassungs- und Verwaltungsrecht
"),6,IF(OR(Modulplaner_WINFO!O12="Angewandte Informatik
",Modulplaner_WINFO!O12="Betriebswirtschafslehre
",Modulplaner_WINFO!O12="Mathematik I
",Modulplaner_WINFO!O12="Mathematik II
",Modulplaner_WINFO!O12="Teamprojekt Softwareentwicklung
"),8,IF(Modulplaner_WINFO!O12="Einführung in die Statistik
",10,9)))))))&amp;"/"&amp;IF(OR(Modulplaner_WINFO!O12="Geometrische Optimierung
",Modulplaner_WINFO!O12="Mikroprozessoren I
"),3,IF(OR(Modulplaner_WINFO!O12="Basispraktikum Arbeiten mit Datenbanksystemen
",Modulplaner_WINFO!O12="Basispraktikum Mobile Roboter
",Modulplaner_WINFO!O12="Basispraktikum Protocol Engineering
",Modulplaner_WINFO!O12="Basispraktikum TI: Hardwarenaher Systementwurf
",Modulplaner_WINFO!O12="Basispraktikum zum ICPC-Programmierwettbewerb
",Modulplaner_WINFO!O12="Datenbanksysteme
",Modulplaner_WINFO!O12="Einführung in Rechnernetze
",Modulplaner_WINFO!O12="Lego Mindstorms - Basispraktikum
",Modulplaner_WINFO!O12="MARS-Basispraktikum
",Modulplaner_WINFO!O12="Mechano-Informatik in der Robotik
",Modulplaner_WINFO!O12="Web-Anwendungen und Serviceorientierte Architekturen I
",Modulplaner_WINFO!O12="Wirtschaftsinformatik I
",Modulplaner_WINFO!O12="Wirtschaftsinformatik II
"),4,IF(OR(Modulplaner_WINFO!O12="Algorithmen für planare Graphen
",Modulplaner_WINFO!O12="Algorithmische Methoden für schwere Optimierungsprobleme
",Modulplaner_WINFO!O12="Basispraktikum Web-Anwendungen und Serviceorientierte Architekturen (I)
",Modulplaner_WINFO!O12="Einführung in das Privatrecht
",Modulplaner_WINFO!O12="Flächen im CAD
",Modulplaner_WINFO!O12="Geometrische Grundlagen der Geometrieverarbeitung
",Modulplaner_WINFO!O12="Kurven im CAD
",Modulplaner_WINFO!O12="Mobile Computing und Internet der Dinge
",Modulplaner_WINFO!O12="Programmieren
",Modulplaner_WINFO!O12="Volkswirtschaftslehre
"),5,IF(OR(Modulplaner_WINFO!O12="Algorithmen I
",Modulplaner_WINFO!O12="Algorithmen II
",Modulplaner_WINFO!O12="Computergrafik
",Modulplaner_WINFO!O12="Digitaltechnik und Entwurfsverfahren
",Modulplaner_WINFO!O12="Echtzeitsysteme
",Modulplaner_WINFO!O12="Formale Systeme
",Modulplaner_WINFO!O12="Geistiger Eigentum und Datenschutz
",Modulplaner_WINFO!O12="Grundbegriffe der Informatik
",Modulplaner_WINFO!O12="Kognitive Systeme
",Modulplaner_WINFO!O12="Mensch-Maschine-Interaktion
",Modulplaner_WINFO!O12="Rechnerorganisation
",Modulplaner_WINFO!O12="Rechnerstrukturen
",Modulplaner_WINFO!O12="Robotik I - Einführung in die Robotik
",Modulplaner_WINFO!O12="Sicherheit
",Modulplaner_WINFO!O12="Softwaretechnik I
",Modulplaner_WINFO!O12="Softwaretechnik II
",Modulplaner_WINFO!O12="Telematik
",Modulplaner_WINFO!O12="Theoretische Informatik
",Modulplaner_WINFO!O12="Verfassungs- und Verwaltungsrecht
"),6,IF(OR(Modulplaner_WINFO!O12="Angewandte Informatik
",Modulplaner_WINFO!O12="Betriebswirtschafslehre
",Modulplaner_WINFO!O12="Mathematik I
",Modulplaner_WINFO!O12="Mathematik II
",Modulplaner_WINFO!O12="Teamprojekt Softwareentwicklung
"),8,IF(Modulplaner_WINFO!O12="Einführung in die Statistik
",10,9)))))))</f>
        <v/>
      </c>
      <c r="M18" t="str">
        <f>IF(ISBLANK(Modulplaner_WINFO!Q12),"",Modulplaner_WINFO!Q12&amp;"  "&amp;MIN(Modulplaner_WINFO!R12,IF(OR(Modulplaner_WINFO!Q12="Geometrische Optimierung
",Modulplaner_WINFO!Q12="Mikroprozessoren I
"),3,IF(OR(Modulplaner_WINFO!Q12="Basispraktikum Arbeiten mit Datenbanksystemen
",Modulplaner_WINFO!Q12="Basispraktikum Mobile Roboter
",Modulplaner_WINFO!Q12="Basispraktikum Protocol Engineering
",Modulplaner_WINFO!Q12="Basispraktikum TI: Hardwarenaher Systementwurf
",Modulplaner_WINFO!Q12="Basispraktikum zum ICPC-Programmierwettbewerb
",Modulplaner_WINFO!Q12="Datenbanksysteme
",Modulplaner_WINFO!Q12="Einführung in Rechnernetze
",Modulplaner_WINFO!Q12="Lego Mindstorms - Basispraktikum
",Modulplaner_WINFO!Q12="MARS-Basispraktikum
",Modulplaner_WINFO!Q12="Mechano-Informatik in der Robotik
",Modulplaner_WINFO!Q12="Web-Anwendungen und Serviceorientierte Architekturen I
",Modulplaner_WINFO!Q12="Wirtschaftsinformatik I
",Modulplaner_WINFO!Q12="Wirtschaftsinformatik II
"),4,IF(OR(Modulplaner_WINFO!Q12="Algorithmen für planare Graphen
",Modulplaner_WINFO!Q12="Algorithmische Methoden für schwere Optimierungsprobleme
",Modulplaner_WINFO!Q12="Basispraktikum Web-Anwendungen und Serviceorientierte Architekturen (I)
",Modulplaner_WINFO!Q12="Einführung in das Privatrecht
",Modulplaner_WINFO!Q12="Flächen im CAD
",Modulplaner_WINFO!Q12="Geometrische Grundlagen der Geometrieverarbeitung
",Modulplaner_WINFO!Q12="Kurven im CAD
",Modulplaner_WINFO!Q12="Mobile Computing und Internet der Dinge
",Modulplaner_WINFO!Q12="Programmieren
",Modulplaner_WINFO!Q12="Volkswirtschaftslehre
"),5,IF(OR(Modulplaner_WINFO!Q12="Algorithmen I
",Modulplaner_WINFO!Q12="Algorithmen II
",Modulplaner_WINFO!Q12="Computergrafik
",Modulplaner_WINFO!Q12="Digitaltechnik und Entwurfsverfahren
",Modulplaner_WINFO!Q12="Echtzeitsysteme
",Modulplaner_WINFO!Q12="Formale Systeme
",Modulplaner_WINFO!Q12="Geistiger Eigentum und Datenschutz
",Modulplaner_WINFO!Q12="Grundbegriffe der Informatik
",Modulplaner_WINFO!Q12="Kognitive Systeme
",Modulplaner_WINFO!Q12="Mensch-Maschine-Interaktion
",Modulplaner_WINFO!Q12="Rechnerorganisation
",Modulplaner_WINFO!Q12="Rechnerstrukturen
",Modulplaner_WINFO!Q12="Robotik I - Einführung in die Robotik
",Modulplaner_WINFO!Q12="Sicherheit
",Modulplaner_WINFO!Q12="Softwaretechnik I
",Modulplaner_WINFO!Q12="Softwaretechnik II
",Modulplaner_WINFO!Q12="Telematik
",Modulplaner_WINFO!Q12="Theoretische Informatik
",Modulplaner_WINFO!Q12="Verfassungs- und Verwaltungsrecht
"),6,IF(OR(Modulplaner_WINFO!Q12="Angewandte Informatik
",Modulplaner_WINFO!Q12="Betriebswirtschafslehre
",Modulplaner_WINFO!Q12="Mathematik I
",Modulplaner_WINFO!Q12="Mathematik II
",Modulplaner_WINFO!Q12="Teamprojekt Softwareentwicklung
"),8,IF(Modulplaner_WINFO!Q12="Einführung in die Statistik
",10,9)))))))&amp;"/"&amp;IF(OR(Modulplaner_WINFO!Q12="Geometrische Optimierung
",Modulplaner_WINFO!Q12="Mikroprozessoren I
"),3,IF(OR(Modulplaner_WINFO!Q12="Basispraktikum Arbeiten mit Datenbanksystemen
",Modulplaner_WINFO!Q12="Basispraktikum Mobile Roboter
",Modulplaner_WINFO!Q12="Basispraktikum Protocol Engineering
",Modulplaner_WINFO!Q12="Basispraktikum TI: Hardwarenaher Systementwurf
",Modulplaner_WINFO!Q12="Basispraktikum zum ICPC-Programmierwettbewerb
",Modulplaner_WINFO!Q12="Datenbanksysteme
",Modulplaner_WINFO!Q12="Einführung in Rechnernetze
",Modulplaner_WINFO!Q12="Lego Mindstorms - Basispraktikum
",Modulplaner_WINFO!Q12="MARS-Basispraktikum
",Modulplaner_WINFO!Q12="Mechano-Informatik in der Robotik
",Modulplaner_WINFO!Q12="Web-Anwendungen und Serviceorientierte Architekturen I
",Modulplaner_WINFO!Q12="Wirtschaftsinformatik I
",Modulplaner_WINFO!Q12="Wirtschaftsinformatik II
"),4,IF(OR(Modulplaner_WINFO!Q12="Algorithmen für planare Graphen
",Modulplaner_WINFO!Q12="Algorithmische Methoden für schwere Optimierungsprobleme
",Modulplaner_WINFO!Q12="Basispraktikum Web-Anwendungen und Serviceorientierte Architekturen (I)
",Modulplaner_WINFO!Q12="Einführung in das Privatrecht
",Modulplaner_WINFO!Q12="Flächen im CAD
",Modulplaner_WINFO!Q12="Geometrische Grundlagen der Geometrieverarbeitung
",Modulplaner_WINFO!Q12="Kurven im CAD
",Modulplaner_WINFO!Q12="Mobile Computing und Internet der Dinge
",Modulplaner_WINFO!Q12="Programmieren
",Modulplaner_WINFO!Q12="Volkswirtschaftslehre
"),5,IF(OR(Modulplaner_WINFO!Q12="Algorithmen I
",Modulplaner_WINFO!Q12="Algorithmen II
",Modulplaner_WINFO!Q12="Computergrafik
",Modulplaner_WINFO!Q12="Digitaltechnik und Entwurfsverfahren
",Modulplaner_WINFO!Q12="Echtzeitsysteme
",Modulplaner_WINFO!Q12="Formale Systeme
",Modulplaner_WINFO!Q12="Geistiger Eigentum und Datenschutz
",Modulplaner_WINFO!Q12="Grundbegriffe der Informatik
",Modulplaner_WINFO!Q12="Kognitive Systeme
",Modulplaner_WINFO!Q12="Mensch-Maschine-Interaktion
",Modulplaner_WINFO!Q12="Rechnerorganisation
",Modulplaner_WINFO!Q12="Rechnerstrukturen
",Modulplaner_WINFO!Q12="Robotik I - Einführung in die Robotik
",Modulplaner_WINFO!Q12="Sicherheit
",Modulplaner_WINFO!Q12="Softwaretechnik I
",Modulplaner_WINFO!Q12="Softwaretechnik II
",Modulplaner_WINFO!Q12="Telematik
",Modulplaner_WINFO!Q12="Theoretische Informatik
",Modulplaner_WINFO!Q12="Verfassungs- und Verwaltungsrecht
"),6,IF(OR(Modulplaner_WINFO!Q12="Angewandte Informatik
",Modulplaner_WINFO!Q12="Betriebswirtschafslehre
",Modulplaner_WINFO!Q12="Mathematik I
",Modulplaner_WINFO!Q12="Mathematik II
",Modulplaner_WINFO!Q12="Teamprojekt Softwareentwicklung
"),8,IF(Modulplaner_WINFO!Q12="Einführung in die Statistik
",10,9)))))))</f>
        <v/>
      </c>
      <c r="N18" t="str">
        <f>IF(ISBLANK(Modulplaner_WINFO!S12),"",Modulplaner_WINFO!S12&amp;"  "&amp;MIN(Modulplaner_WINFO!T12,IF(OR(Modulplaner_WINFO!S12="Geometrische Optimierung
",Modulplaner_WINFO!S12="Mikroprozessoren I
"),3,IF(OR(Modulplaner_WINFO!S12="Basispraktikum Arbeiten mit Datenbanksystemen
",Modulplaner_WINFO!S12="Basispraktikum Mobile Roboter
",Modulplaner_WINFO!S12="Basispraktikum Protocol Engineering
",Modulplaner_WINFO!S12="Basispraktikum TI: Hardwarenaher Systementwurf
",Modulplaner_WINFO!S12="Basispraktikum zum ICPC-Programmierwettbewerb
",Modulplaner_WINFO!S12="Datenbanksysteme
",Modulplaner_WINFO!S12="Einführung in Rechnernetze
",Modulplaner_WINFO!S12="Lego Mindstorms - Basispraktikum
",Modulplaner_WINFO!S12="MARS-Basispraktikum
",Modulplaner_WINFO!S12="Mechano-Informatik in der Robotik
",Modulplaner_WINFO!S12="Web-Anwendungen und Serviceorientierte Architekturen I
",Modulplaner_WINFO!S12="Wirtschaftsinformatik I
",Modulplaner_WINFO!S12="Wirtschaftsinformatik II
"),4,IF(OR(Modulplaner_WINFO!S12="Algorithmen für planare Graphen
",Modulplaner_WINFO!S12="Algorithmische Methoden für schwere Optimierungsprobleme
",Modulplaner_WINFO!S12="Basispraktikum Web-Anwendungen und Serviceorientierte Architekturen (I)
",Modulplaner_WINFO!S12="Einführung in das Privatrecht
",Modulplaner_WINFO!S12="Flächen im CAD
",Modulplaner_WINFO!S12="Geometrische Grundlagen der Geometrieverarbeitung
",Modulplaner_WINFO!S12="Kurven im CAD
",Modulplaner_WINFO!S12="Mobile Computing und Internet der Dinge
",Modulplaner_WINFO!S12="Programmieren
",Modulplaner_WINFO!S12="Volkswirtschaftslehre
"),5,IF(OR(Modulplaner_WINFO!S12="Algorithmen I
",Modulplaner_WINFO!S12="Algorithmen II
",Modulplaner_WINFO!S12="Computergrafik
",Modulplaner_WINFO!S12="Digitaltechnik und Entwurfsverfahren
",Modulplaner_WINFO!S12="Echtzeitsysteme
",Modulplaner_WINFO!S12="Formale Systeme
",Modulplaner_WINFO!S12="Geistiger Eigentum und Datenschutz
",Modulplaner_WINFO!S12="Grundbegriffe der Informatik
",Modulplaner_WINFO!S12="Kognitive Systeme
",Modulplaner_WINFO!S12="Mensch-Maschine-Interaktion
",Modulplaner_WINFO!S12="Rechnerorganisation
",Modulplaner_WINFO!S12="Rechnerstrukturen
",Modulplaner_WINFO!S12="Robotik I - Einführung in die Robotik
",Modulplaner_WINFO!S12="Sicherheit
",Modulplaner_WINFO!S12="Softwaretechnik I
",Modulplaner_WINFO!S12="Softwaretechnik II
",Modulplaner_WINFO!S12="Telematik
",Modulplaner_WINFO!S12="Theoretische Informatik
",Modulplaner_WINFO!S12="Verfassungs- und Verwaltungsrecht
"),6,IF(OR(Modulplaner_WINFO!S12="Angewandte Informatik
",Modulplaner_WINFO!S12="Betriebswirtschafslehre
",Modulplaner_WINFO!S12="Mathematik I
",Modulplaner_WINFO!S12="Mathematik II
",Modulplaner_WINFO!S12="Teamprojekt Softwareentwicklung
"),8,IF(Modulplaner_WINFO!S12="Einführung in die Statistik
",10,9)))))))&amp;"/"&amp;IF(OR(Modulplaner_WINFO!S12="Geometrische Optimierung
",Modulplaner_WINFO!S12="Mikroprozessoren I
"),3,IF(OR(Modulplaner_WINFO!S12="Basispraktikum Arbeiten mit Datenbanksystemen
",Modulplaner_WINFO!S12="Basispraktikum Mobile Roboter
",Modulplaner_WINFO!S12="Basispraktikum Protocol Engineering
",Modulplaner_WINFO!S12="Basispraktikum TI: Hardwarenaher Systementwurf
",Modulplaner_WINFO!S12="Basispraktikum zum ICPC-Programmierwettbewerb
",Modulplaner_WINFO!S12="Datenbanksysteme
",Modulplaner_WINFO!S12="Einführung in Rechnernetze
",Modulplaner_WINFO!S12="Lego Mindstorms - Basispraktikum
",Modulplaner_WINFO!S12="MARS-Basispraktikum
",Modulplaner_WINFO!S12="Mechano-Informatik in der Robotik
",Modulplaner_WINFO!S12="Web-Anwendungen und Serviceorientierte Architekturen I
",Modulplaner_WINFO!S12="Wirtschaftsinformatik I
",Modulplaner_WINFO!S12="Wirtschaftsinformatik II
"),4,IF(OR(Modulplaner_WINFO!S12="Algorithmen für planare Graphen
",Modulplaner_WINFO!S12="Algorithmische Methoden für schwere Optimierungsprobleme
",Modulplaner_WINFO!S12="Basispraktikum Web-Anwendungen und Serviceorientierte Architekturen (I)
",Modulplaner_WINFO!S12="Einführung in das Privatrecht
",Modulplaner_WINFO!S12="Flächen im CAD
",Modulplaner_WINFO!S12="Geometrische Grundlagen der Geometrieverarbeitung
",Modulplaner_WINFO!S12="Kurven im CAD
",Modulplaner_WINFO!S12="Mobile Computing und Internet der Dinge
",Modulplaner_WINFO!S12="Programmieren
",Modulplaner_WINFO!S12="Volkswirtschaftslehre
"),5,IF(OR(Modulplaner_WINFO!S12="Algorithmen I
",Modulplaner_WINFO!S12="Algorithmen II
",Modulplaner_WINFO!S12="Computergrafik
",Modulplaner_WINFO!S12="Digitaltechnik und Entwurfsverfahren
",Modulplaner_WINFO!S12="Echtzeitsysteme
",Modulplaner_WINFO!S12="Formale Systeme
",Modulplaner_WINFO!S12="Geistiger Eigentum und Datenschutz
",Modulplaner_WINFO!S12="Grundbegriffe der Informatik
",Modulplaner_WINFO!S12="Kognitive Systeme
",Modulplaner_WINFO!S12="Mensch-Maschine-Interaktion
",Modulplaner_WINFO!S12="Rechnerorganisation
",Modulplaner_WINFO!S12="Rechnerstrukturen
",Modulplaner_WINFO!S12="Robotik I - Einführung in die Robotik
",Modulplaner_WINFO!S12="Sicherheit
",Modulplaner_WINFO!S12="Softwaretechnik I
",Modulplaner_WINFO!S12="Softwaretechnik II
",Modulplaner_WINFO!S12="Telematik
",Modulplaner_WINFO!S12="Theoretische Informatik
",Modulplaner_WINFO!S12="Verfassungs- und Verwaltungsrecht
"),6,IF(OR(Modulplaner_WINFO!S12="Angewandte Informatik
",Modulplaner_WINFO!S12="Betriebswirtschafslehre
",Modulplaner_WINFO!S12="Mathematik I
",Modulplaner_WINFO!S12="Mathematik II
",Modulplaner_WINFO!S12="Teamprojekt Softwareentwicklung
"),8,IF(Modulplaner_WINFO!S12="Einführung in die Statistik
",10,9)))))))</f>
        <v/>
      </c>
    </row>
    <row r="19" spans="1:14" ht="28.8" x14ac:dyDescent="0.3">
      <c r="A19" s="14" t="s">
        <v>182</v>
      </c>
      <c r="B19">
        <v>4</v>
      </c>
      <c r="E19" s="24" t="s">
        <v>26</v>
      </c>
      <c r="F19" t="str">
        <f>IF(ISBLANK(Modulplaner_WINFO!C13),"",Modulplaner_WINFO!C13&amp;"  "&amp;MIN(Modulplaner_WINFO!D13,IF(OR(Modulplaner_WINFO!C13="Geometrische Optimierung
",Modulplaner_WINFO!C13="Mikroprozessoren I
"),3,IF(OR(Modulplaner_WINFO!C13="Basispraktikum Arbeiten mit Datenbanksystemen
",Modulplaner_WINFO!C13="Basispraktikum Mobile Roboter
",Modulplaner_WINFO!C13="Basispraktikum Protocol Engineering
",Modulplaner_WINFO!C13="Basispraktikum TI: Hardwarenaher Systementwurf
",Modulplaner_WINFO!C13="Basispraktikum zum ICPC-Programmierwettbewerb
",Modulplaner_WINFO!C13="Datenbanksysteme
",Modulplaner_WINFO!C13="Einführung in Rechnernetze
",Modulplaner_WINFO!C13="Lego Mindstorms - Basispraktikum
",Modulplaner_WINFO!C13="MARS-Basispraktikum
",Modulplaner_WINFO!C13="Mechano-Informatik in der Robotik
",Modulplaner_WINFO!C13="Web-Anwendungen und Serviceorientierte Architekturen I
",Modulplaner_WINFO!C13="Wirtschaftsinformatik I
",Modulplaner_WINFO!C13="Wirtschaftsinformatik II
"),4,IF(OR(Modulplaner_WINFO!C13="Algorithmen für planare Graphen
",Modulplaner_WINFO!C13="Algorithmische Methoden für schwere Optimierungsprobleme
",Modulplaner_WINFO!C13="Basispraktikum Web-Anwendungen und Serviceorientierte Architekturen (I)
",Modulplaner_WINFO!C13="Einführung in das Privatrecht
",Modulplaner_WINFO!C13="Flächen im CAD
",Modulplaner_WINFO!C13="Geometrische Grundlagen der Geometrieverarbeitung
",Modulplaner_WINFO!C13="Kurven im CAD
",Modulplaner_WINFO!C13="Mobile Computing und Internet der Dinge
",Modulplaner_WINFO!C13="Programmieren
",Modulplaner_WINFO!C13="Volkswirtschaftslehre
"),5,IF(OR(Modulplaner_WINFO!C13="Algorithmen I
",Modulplaner_WINFO!C13="Algorithmen II
",Modulplaner_WINFO!C13="Computergrafik
",Modulplaner_WINFO!C13="Digitaltechnik und Entwurfsverfahren
",Modulplaner_WINFO!C13="Echtzeitsysteme
",Modulplaner_WINFO!C13="Formale Systeme
",Modulplaner_WINFO!C13="Geistiger Eigentum und Datenschutz
",Modulplaner_WINFO!C13="Grundbegriffe der Informatik
",Modulplaner_WINFO!C13="Kognitive Systeme
",Modulplaner_WINFO!C13="Mensch-Maschine-Interaktion
",Modulplaner_WINFO!C13="Rechnerorganisation
",Modulplaner_WINFO!C13="Rechnerstrukturen
",Modulplaner_WINFO!C13="Robotik I - Einführung in die Robotik
",Modulplaner_WINFO!C13="Sicherheit
",Modulplaner_WINFO!C13="Softwaretechnik I
",Modulplaner_WINFO!C13="Softwaretechnik II
",Modulplaner_WINFO!C13="Telematik
",Modulplaner_WINFO!C13="Theoretische Informatik
",Modulplaner_WINFO!C13="Verfassungs- und Verwaltungsrecht
"),6,IF(OR(Modulplaner_WINFO!C13="Angewandte Informatik
",Modulplaner_WINFO!C13="Betriebswirtschafslehre
",Modulplaner_WINFO!C13="Mathematik I
",Modulplaner_WINFO!C13="Mathematik II
",Modulplaner_WINFO!C13="Teamprojekt Softwareentwicklung
"),8,IF(Modulplaner_WINFO!C13="Einführung in die Statistik
",10,9)))))))&amp;"/"&amp;IF(OR(Modulplaner_WINFO!C13="Geometrische Optimierung
",Modulplaner_WINFO!C13="Mikroprozessoren I
"),3,IF(OR(Modulplaner_WINFO!C13="Basispraktikum Arbeiten mit Datenbanksystemen
",Modulplaner_WINFO!C13="Basispraktikum Mobile Roboter
",Modulplaner_WINFO!C13="Basispraktikum Protocol Engineering
",Modulplaner_WINFO!C13="Basispraktikum TI: Hardwarenaher Systementwurf
",Modulplaner_WINFO!C13="Basispraktikum zum ICPC-Programmierwettbewerb
",Modulplaner_WINFO!C13="Datenbanksysteme
",Modulplaner_WINFO!C13="Einführung in Rechnernetze
",Modulplaner_WINFO!C13="Lego Mindstorms - Basispraktikum
",Modulplaner_WINFO!C13="MARS-Basispraktikum
",Modulplaner_WINFO!C13="Mechano-Informatik in der Robotik
",Modulplaner_WINFO!C13="Web-Anwendungen und Serviceorientierte Architekturen I
",Modulplaner_WINFO!C13="Wirtschaftsinformatik I
",Modulplaner_WINFO!C13="Wirtschaftsinformatik II
"),4,IF(OR(Modulplaner_WINFO!C13="Algorithmen für planare Graphen
",Modulplaner_WINFO!C13="Algorithmische Methoden für schwere Optimierungsprobleme
",Modulplaner_WINFO!C13="Basispraktikum Web-Anwendungen und Serviceorientierte Architekturen (I)
",Modulplaner_WINFO!C13="Einführung in das Privatrecht
",Modulplaner_WINFO!C13="Flächen im CAD
",Modulplaner_WINFO!C13="Geometrische Grundlagen der Geometrieverarbeitung
",Modulplaner_WINFO!C13="Kurven im CAD
",Modulplaner_WINFO!C13="Mobile Computing und Internet der Dinge
",Modulplaner_WINFO!C13="Programmieren
",Modulplaner_WINFO!C13="Volkswirtschaftslehre
"),5,IF(OR(Modulplaner_WINFO!C13="Algorithmen I
",Modulplaner_WINFO!C13="Algorithmen II
",Modulplaner_WINFO!C13="Computergrafik
",Modulplaner_WINFO!C13="Digitaltechnik und Entwurfsverfahren
",Modulplaner_WINFO!C13="Echtzeitsysteme
",Modulplaner_WINFO!C13="Formale Systeme
",Modulplaner_WINFO!C13="Geistiger Eigentum und Datenschutz
",Modulplaner_WINFO!C13="Grundbegriffe der Informatik
",Modulplaner_WINFO!C13="Kognitive Systeme
",Modulplaner_WINFO!C13="Mensch-Maschine-Interaktion
",Modulplaner_WINFO!C13="Rechnerorganisation
",Modulplaner_WINFO!C13="Rechnerstrukturen
",Modulplaner_WINFO!C13="Robotik I - Einführung in die Robotik
",Modulplaner_WINFO!C13="Sicherheit
",Modulplaner_WINFO!C13="Softwaretechnik I
",Modulplaner_WINFO!C13="Softwaretechnik II
",Modulplaner_WINFO!C13="Telematik
",Modulplaner_WINFO!C13="Theoretische Informatik
",Modulplaner_WINFO!C13="Verfassungs- und Verwaltungsrecht
"),6,IF(OR(Modulplaner_WINFO!C13="Angewandte Informatik
",Modulplaner_WINFO!C13="Betriebswirtschafslehre
",Modulplaner_WINFO!C13="Mathematik I
",Modulplaner_WINFO!C13="Mathematik II
",Modulplaner_WINFO!C13="Teamprojekt Softwareentwicklung
"),8,IF(Modulplaner_WINFO!C13="Einführung in die Statistik
",10,9)))))))</f>
        <v/>
      </c>
      <c r="G19" t="str">
        <f>IF(ISBLANK(Modulplaner_WINFO!E13),"",Modulplaner_WINFO!E13&amp;"  "&amp;MIN(Modulplaner_WINFO!F13,IF(OR(Modulplaner_WINFO!E13="Geometrische Optimierung
",Modulplaner_WINFO!E13="Mikroprozessoren I
"),3,IF(OR(Modulplaner_WINFO!E13="Basispraktikum Arbeiten mit Datenbanksystemen
",Modulplaner_WINFO!E13="Basispraktikum Mobile Roboter
",Modulplaner_WINFO!E13="Basispraktikum Protocol Engineering
",Modulplaner_WINFO!E13="Basispraktikum TI: Hardwarenaher Systementwurf
",Modulplaner_WINFO!E13="Basispraktikum zum ICPC-Programmierwettbewerb
",Modulplaner_WINFO!E13="Datenbanksysteme
",Modulplaner_WINFO!E13="Einführung in Rechnernetze
",Modulplaner_WINFO!E13="Lego Mindstorms - Basispraktikum
",Modulplaner_WINFO!E13="MARS-Basispraktikum
",Modulplaner_WINFO!E13="Mechano-Informatik in der Robotik
",Modulplaner_WINFO!E13="Web-Anwendungen und Serviceorientierte Architekturen I
",Modulplaner_WINFO!E13="Wirtschaftsinformatik I
",Modulplaner_WINFO!E13="Wirtschaftsinformatik II
"),4,IF(OR(Modulplaner_WINFO!E13="Algorithmen für planare Graphen
",Modulplaner_WINFO!E13="Algorithmische Methoden für schwere Optimierungsprobleme
",Modulplaner_WINFO!E13="Basispraktikum Web-Anwendungen und Serviceorientierte Architekturen (I)
",Modulplaner_WINFO!E13="Einführung in das Privatrecht
",Modulplaner_WINFO!E13="Flächen im CAD
",Modulplaner_WINFO!E13="Geometrische Grundlagen der Geometrieverarbeitung
",Modulplaner_WINFO!E13="Kurven im CAD
",Modulplaner_WINFO!E13="Mobile Computing und Internet der Dinge
",Modulplaner_WINFO!E13="Programmieren
",Modulplaner_WINFO!E13="Volkswirtschaftslehre
"),5,IF(OR(Modulplaner_WINFO!E13="Algorithmen I
",Modulplaner_WINFO!E13="Algorithmen II
",Modulplaner_WINFO!E13="Computergrafik
",Modulplaner_WINFO!E13="Digitaltechnik und Entwurfsverfahren
",Modulplaner_WINFO!E13="Echtzeitsysteme
",Modulplaner_WINFO!E13="Formale Systeme
",Modulplaner_WINFO!E13="Geistiger Eigentum und Datenschutz
",Modulplaner_WINFO!E13="Grundbegriffe der Informatik
",Modulplaner_WINFO!E13="Kognitive Systeme
",Modulplaner_WINFO!E13="Mensch-Maschine-Interaktion
",Modulplaner_WINFO!E13="Rechnerorganisation
",Modulplaner_WINFO!E13="Rechnerstrukturen
",Modulplaner_WINFO!E13="Robotik I - Einführung in die Robotik
",Modulplaner_WINFO!E13="Sicherheit
",Modulplaner_WINFO!E13="Softwaretechnik I
",Modulplaner_WINFO!E13="Softwaretechnik II
",Modulplaner_WINFO!E13="Telematik
",Modulplaner_WINFO!E13="Theoretische Informatik
",Modulplaner_WINFO!E13="Verfassungs- und Verwaltungsrecht
"),6,IF(OR(Modulplaner_WINFO!E13="Angewandte Informatik
",Modulplaner_WINFO!E13="Betriebswirtschafslehre
",Modulplaner_WINFO!E13="Mathematik I
",Modulplaner_WINFO!E13="Mathematik II
",Modulplaner_WINFO!E13="Teamprojekt Softwareentwicklung
"),8,IF(Modulplaner_WINFO!E13="Einführung in die Statistik
",10,9)))))))&amp;"/"&amp;IF(OR(Modulplaner_WINFO!E13="Geometrische Optimierung
",Modulplaner_WINFO!E13="Mikroprozessoren I
"),3,IF(OR(Modulplaner_WINFO!E13="Basispraktikum Arbeiten mit Datenbanksystemen
",Modulplaner_WINFO!E13="Basispraktikum Mobile Roboter
",Modulplaner_WINFO!E13="Basispraktikum Protocol Engineering
",Modulplaner_WINFO!E13="Basispraktikum TI: Hardwarenaher Systementwurf
",Modulplaner_WINFO!E13="Basispraktikum zum ICPC-Programmierwettbewerb
",Modulplaner_WINFO!E13="Datenbanksysteme
",Modulplaner_WINFO!E13="Einführung in Rechnernetze
",Modulplaner_WINFO!E13="Lego Mindstorms - Basispraktikum
",Modulplaner_WINFO!E13="MARS-Basispraktikum
",Modulplaner_WINFO!E13="Mechano-Informatik in der Robotik
",Modulplaner_WINFO!E13="Web-Anwendungen und Serviceorientierte Architekturen I
",Modulplaner_WINFO!E13="Wirtschaftsinformatik I
",Modulplaner_WINFO!E13="Wirtschaftsinformatik II
"),4,IF(OR(Modulplaner_WINFO!E13="Algorithmen für planare Graphen
",Modulplaner_WINFO!E13="Algorithmische Methoden für schwere Optimierungsprobleme
",Modulplaner_WINFO!E13="Basispraktikum Web-Anwendungen und Serviceorientierte Architekturen (I)
",Modulplaner_WINFO!E13="Einführung in das Privatrecht
",Modulplaner_WINFO!E13="Flächen im CAD
",Modulplaner_WINFO!E13="Geometrische Grundlagen der Geometrieverarbeitung
",Modulplaner_WINFO!E13="Kurven im CAD
",Modulplaner_WINFO!E13="Mobile Computing und Internet der Dinge
",Modulplaner_WINFO!E13="Programmieren
",Modulplaner_WINFO!E13="Volkswirtschaftslehre
"),5,IF(OR(Modulplaner_WINFO!E13="Algorithmen I
",Modulplaner_WINFO!E13="Algorithmen II
",Modulplaner_WINFO!E13="Computergrafik
",Modulplaner_WINFO!E13="Digitaltechnik und Entwurfsverfahren
",Modulplaner_WINFO!E13="Echtzeitsysteme
",Modulplaner_WINFO!E13="Formale Systeme
",Modulplaner_WINFO!E13="Geistiger Eigentum und Datenschutz
",Modulplaner_WINFO!E13="Grundbegriffe der Informatik
",Modulplaner_WINFO!E13="Kognitive Systeme
",Modulplaner_WINFO!E13="Mensch-Maschine-Interaktion
",Modulplaner_WINFO!E13="Rechnerorganisation
",Modulplaner_WINFO!E13="Rechnerstrukturen
",Modulplaner_WINFO!E13="Robotik I - Einführung in die Robotik
",Modulplaner_WINFO!E13="Sicherheit
",Modulplaner_WINFO!E13="Softwaretechnik I
",Modulplaner_WINFO!E13="Softwaretechnik II
",Modulplaner_WINFO!E13="Telematik
",Modulplaner_WINFO!E13="Theoretische Informatik
",Modulplaner_WINFO!E13="Verfassungs- und Verwaltungsrecht
"),6,IF(OR(Modulplaner_WINFO!E13="Angewandte Informatik
",Modulplaner_WINFO!E13="Betriebswirtschafslehre
",Modulplaner_WINFO!E13="Mathematik I
",Modulplaner_WINFO!E13="Mathematik II
",Modulplaner_WINFO!E13="Teamprojekt Softwareentwicklung
"),8,IF(Modulplaner_WINFO!E13="Einführung in die Statistik
",10,9)))))))</f>
        <v/>
      </c>
      <c r="H19" t="str">
        <f>IF(ISBLANK(Modulplaner_WINFO!G13),"",Modulplaner_WINFO!G13&amp;"  "&amp;MIN(Modulplaner_WINFO!H13,IF(OR(Modulplaner_WINFO!G13="Geometrische Optimierung
",Modulplaner_WINFO!G13="Mikroprozessoren I
"),3,IF(OR(Modulplaner_WINFO!G13="Basispraktikum Arbeiten mit Datenbanksystemen
",Modulplaner_WINFO!G13="Basispraktikum Mobile Roboter
",Modulplaner_WINFO!G13="Basispraktikum Protocol Engineering
",Modulplaner_WINFO!G13="Basispraktikum TI: Hardwarenaher Systementwurf
",Modulplaner_WINFO!G13="Basispraktikum zum ICPC-Programmierwettbewerb
",Modulplaner_WINFO!G13="Datenbanksysteme
",Modulplaner_WINFO!G13="Einführung in Rechnernetze
",Modulplaner_WINFO!G13="Lego Mindstorms - Basispraktikum
",Modulplaner_WINFO!G13="MARS-Basispraktikum
",Modulplaner_WINFO!G13="Mechano-Informatik in der Robotik
",Modulplaner_WINFO!G13="Web-Anwendungen und Serviceorientierte Architekturen I
",Modulplaner_WINFO!G13="Wirtschaftsinformatik I
",Modulplaner_WINFO!G13="Wirtschaftsinformatik II
"),4,IF(OR(Modulplaner_WINFO!G13="Algorithmen für planare Graphen
",Modulplaner_WINFO!G13="Algorithmische Methoden für schwere Optimierungsprobleme
",Modulplaner_WINFO!G13="Basispraktikum Web-Anwendungen und Serviceorientierte Architekturen (I)
",Modulplaner_WINFO!G13="Einführung in das Privatrecht
",Modulplaner_WINFO!G13="Flächen im CAD
",Modulplaner_WINFO!G13="Geometrische Grundlagen der Geometrieverarbeitung
",Modulplaner_WINFO!G13="Kurven im CAD
",Modulplaner_WINFO!G13="Mobile Computing und Internet der Dinge
",Modulplaner_WINFO!G13="Programmieren
",Modulplaner_WINFO!G13="Volkswirtschaftslehre
"),5,IF(OR(Modulplaner_WINFO!G13="Algorithmen I
",Modulplaner_WINFO!G13="Algorithmen II
",Modulplaner_WINFO!G13="Computergrafik
",Modulplaner_WINFO!G13="Digitaltechnik und Entwurfsverfahren
",Modulplaner_WINFO!G13="Echtzeitsysteme
",Modulplaner_WINFO!G13="Formale Systeme
",Modulplaner_WINFO!G13="Geistiger Eigentum und Datenschutz
",Modulplaner_WINFO!G13="Grundbegriffe der Informatik
",Modulplaner_WINFO!G13="Kognitive Systeme
",Modulplaner_WINFO!G13="Mensch-Maschine-Interaktion
",Modulplaner_WINFO!G13="Rechnerorganisation
",Modulplaner_WINFO!G13="Rechnerstrukturen
",Modulplaner_WINFO!G13="Robotik I - Einführung in die Robotik
",Modulplaner_WINFO!G13="Sicherheit
",Modulplaner_WINFO!G13="Softwaretechnik I
",Modulplaner_WINFO!G13="Softwaretechnik II
",Modulplaner_WINFO!G13="Telematik
",Modulplaner_WINFO!G13="Theoretische Informatik
",Modulplaner_WINFO!G13="Verfassungs- und Verwaltungsrecht
"),6,IF(OR(Modulplaner_WINFO!G13="Angewandte Informatik
",Modulplaner_WINFO!G13="Betriebswirtschafslehre
",Modulplaner_WINFO!G13="Mathematik I
",Modulplaner_WINFO!G13="Mathematik II
",Modulplaner_WINFO!G13="Teamprojekt Softwareentwicklung
"),8,IF(Modulplaner_WINFO!G13="Einführung in die Statistik
",10,9)))))))&amp;"/"&amp;IF(OR(Modulplaner_WINFO!G13="Geometrische Optimierung
",Modulplaner_WINFO!G13="Mikroprozessoren I
"),3,IF(OR(Modulplaner_WINFO!G13="Basispraktikum Arbeiten mit Datenbanksystemen
",Modulplaner_WINFO!G13="Basispraktikum Mobile Roboter
",Modulplaner_WINFO!G13="Basispraktikum Protocol Engineering
",Modulplaner_WINFO!G13="Basispraktikum TI: Hardwarenaher Systementwurf
",Modulplaner_WINFO!G13="Basispraktikum zum ICPC-Programmierwettbewerb
",Modulplaner_WINFO!G13="Datenbanksysteme
",Modulplaner_WINFO!G13="Einführung in Rechnernetze
",Modulplaner_WINFO!G13="Lego Mindstorms - Basispraktikum
",Modulplaner_WINFO!G13="MARS-Basispraktikum
",Modulplaner_WINFO!G13="Mechano-Informatik in der Robotik
",Modulplaner_WINFO!G13="Web-Anwendungen und Serviceorientierte Architekturen I
",Modulplaner_WINFO!G13="Wirtschaftsinformatik I
",Modulplaner_WINFO!G13="Wirtschaftsinformatik II
"),4,IF(OR(Modulplaner_WINFO!G13="Algorithmen für planare Graphen
",Modulplaner_WINFO!G13="Algorithmische Methoden für schwere Optimierungsprobleme
",Modulplaner_WINFO!G13="Basispraktikum Web-Anwendungen und Serviceorientierte Architekturen (I)
",Modulplaner_WINFO!G13="Einführung in das Privatrecht
",Modulplaner_WINFO!G13="Flächen im CAD
",Modulplaner_WINFO!G13="Geometrische Grundlagen der Geometrieverarbeitung
",Modulplaner_WINFO!G13="Kurven im CAD
",Modulplaner_WINFO!G13="Mobile Computing und Internet der Dinge
",Modulplaner_WINFO!G13="Programmieren
",Modulplaner_WINFO!G13="Volkswirtschaftslehre
"),5,IF(OR(Modulplaner_WINFO!G13="Algorithmen I
",Modulplaner_WINFO!G13="Algorithmen II
",Modulplaner_WINFO!G13="Computergrafik
",Modulplaner_WINFO!G13="Digitaltechnik und Entwurfsverfahren
",Modulplaner_WINFO!G13="Echtzeitsysteme
",Modulplaner_WINFO!G13="Formale Systeme
",Modulplaner_WINFO!G13="Geistiger Eigentum und Datenschutz
",Modulplaner_WINFO!G13="Grundbegriffe der Informatik
",Modulplaner_WINFO!G13="Kognitive Systeme
",Modulplaner_WINFO!G13="Mensch-Maschine-Interaktion
",Modulplaner_WINFO!G13="Rechnerorganisation
",Modulplaner_WINFO!G13="Rechnerstrukturen
",Modulplaner_WINFO!G13="Robotik I - Einführung in die Robotik
",Modulplaner_WINFO!G13="Sicherheit
",Modulplaner_WINFO!G13="Softwaretechnik I
",Modulplaner_WINFO!G13="Softwaretechnik II
",Modulplaner_WINFO!G13="Telematik
",Modulplaner_WINFO!G13="Theoretische Informatik
",Modulplaner_WINFO!G13="Verfassungs- und Verwaltungsrecht
"),6,IF(OR(Modulplaner_WINFO!G13="Angewandte Informatik
",Modulplaner_WINFO!G13="Betriebswirtschafslehre
",Modulplaner_WINFO!G13="Mathematik I
",Modulplaner_WINFO!G13="Mathematik II
",Modulplaner_WINFO!G13="Teamprojekt Softwareentwicklung
"),8,IF(Modulplaner_WINFO!G13="Einführung in die Statistik
",10,9)))))))</f>
        <v/>
      </c>
      <c r="I19" t="str">
        <f>IF(ISBLANK(Modulplaner_WINFO!I13),"",Modulplaner_WINFO!I13&amp;"  "&amp;MIN(Modulplaner_WINFO!J13,IF(OR(Modulplaner_WINFO!I13="Geometrische Optimierung
",Modulplaner_WINFO!I13="Mikroprozessoren I
"),3,IF(OR(Modulplaner_WINFO!I13="Basispraktikum Arbeiten mit Datenbanksystemen
",Modulplaner_WINFO!I13="Basispraktikum Mobile Roboter
",Modulplaner_WINFO!I13="Basispraktikum Protocol Engineering
",Modulplaner_WINFO!I13="Basispraktikum TI: Hardwarenaher Systementwurf
",Modulplaner_WINFO!I13="Basispraktikum zum ICPC-Programmierwettbewerb
",Modulplaner_WINFO!I13="Datenbanksysteme
",Modulplaner_WINFO!I13="Einführung in Rechnernetze
",Modulplaner_WINFO!I13="Lego Mindstorms - Basispraktikum
",Modulplaner_WINFO!I13="MARS-Basispraktikum
",Modulplaner_WINFO!I13="Mechano-Informatik in der Robotik
",Modulplaner_WINFO!I13="Web-Anwendungen und Serviceorientierte Architekturen I
",Modulplaner_WINFO!I13="Wirtschaftsinformatik I
",Modulplaner_WINFO!I13="Wirtschaftsinformatik II
"),4,IF(OR(Modulplaner_WINFO!I13="Algorithmen für planare Graphen
",Modulplaner_WINFO!I13="Algorithmische Methoden für schwere Optimierungsprobleme
",Modulplaner_WINFO!I13="Basispraktikum Web-Anwendungen und Serviceorientierte Architekturen (I)
",Modulplaner_WINFO!I13="Einführung in das Privatrecht
",Modulplaner_WINFO!I13="Flächen im CAD
",Modulplaner_WINFO!I13="Geometrische Grundlagen der Geometrieverarbeitung
",Modulplaner_WINFO!I13="Kurven im CAD
",Modulplaner_WINFO!I13="Mobile Computing und Internet der Dinge
",Modulplaner_WINFO!I13="Programmieren
",Modulplaner_WINFO!I13="Volkswirtschaftslehre
"),5,IF(OR(Modulplaner_WINFO!I13="Algorithmen I
",Modulplaner_WINFO!I13="Algorithmen II
",Modulplaner_WINFO!I13="Computergrafik
",Modulplaner_WINFO!I13="Digitaltechnik und Entwurfsverfahren
",Modulplaner_WINFO!I13="Echtzeitsysteme
",Modulplaner_WINFO!I13="Formale Systeme
",Modulplaner_WINFO!I13="Geistiger Eigentum und Datenschutz
",Modulplaner_WINFO!I13="Grundbegriffe der Informatik
",Modulplaner_WINFO!I13="Kognitive Systeme
",Modulplaner_WINFO!I13="Mensch-Maschine-Interaktion
",Modulplaner_WINFO!I13="Rechnerorganisation
",Modulplaner_WINFO!I13="Rechnerstrukturen
",Modulplaner_WINFO!I13="Robotik I - Einführung in die Robotik
",Modulplaner_WINFO!I13="Sicherheit
",Modulplaner_WINFO!I13="Softwaretechnik I
",Modulplaner_WINFO!I13="Softwaretechnik II
",Modulplaner_WINFO!I13="Telematik
",Modulplaner_WINFO!I13="Theoretische Informatik
",Modulplaner_WINFO!I13="Verfassungs- und Verwaltungsrecht
"),6,IF(OR(Modulplaner_WINFO!I13="Angewandte Informatik
",Modulplaner_WINFO!I13="Betriebswirtschafslehre
",Modulplaner_WINFO!I13="Mathematik I
",Modulplaner_WINFO!I13="Mathematik II
",Modulplaner_WINFO!I13="Teamprojekt Softwareentwicklung
"),8,IF(Modulplaner_WINFO!I13="Einführung in die Statistik
",10,9)))))))&amp;"/"&amp;IF(OR(Modulplaner_WINFO!I13="Geometrische Optimierung
",Modulplaner_WINFO!I13="Mikroprozessoren I
"),3,IF(OR(Modulplaner_WINFO!I13="Basispraktikum Arbeiten mit Datenbanksystemen
",Modulplaner_WINFO!I13="Basispraktikum Mobile Roboter
",Modulplaner_WINFO!I13="Basispraktikum Protocol Engineering
",Modulplaner_WINFO!I13="Basispraktikum TI: Hardwarenaher Systementwurf
",Modulplaner_WINFO!I13="Basispraktikum zum ICPC-Programmierwettbewerb
",Modulplaner_WINFO!I13="Datenbanksysteme
",Modulplaner_WINFO!I13="Einführung in Rechnernetze
",Modulplaner_WINFO!I13="Lego Mindstorms - Basispraktikum
",Modulplaner_WINFO!I13="MARS-Basispraktikum
",Modulplaner_WINFO!I13="Mechano-Informatik in der Robotik
",Modulplaner_WINFO!I13="Web-Anwendungen und Serviceorientierte Architekturen I
",Modulplaner_WINFO!I13="Wirtschaftsinformatik I
",Modulplaner_WINFO!I13="Wirtschaftsinformatik II
"),4,IF(OR(Modulplaner_WINFO!I13="Algorithmen für planare Graphen
",Modulplaner_WINFO!I13="Algorithmische Methoden für schwere Optimierungsprobleme
",Modulplaner_WINFO!I13="Basispraktikum Web-Anwendungen und Serviceorientierte Architekturen (I)
",Modulplaner_WINFO!I13="Einführung in das Privatrecht
",Modulplaner_WINFO!I13="Flächen im CAD
",Modulplaner_WINFO!I13="Geometrische Grundlagen der Geometrieverarbeitung
",Modulplaner_WINFO!I13="Kurven im CAD
",Modulplaner_WINFO!I13="Mobile Computing und Internet der Dinge
",Modulplaner_WINFO!I13="Programmieren
",Modulplaner_WINFO!I13="Volkswirtschaftslehre
"),5,IF(OR(Modulplaner_WINFO!I13="Algorithmen I
",Modulplaner_WINFO!I13="Algorithmen II
",Modulplaner_WINFO!I13="Computergrafik
",Modulplaner_WINFO!I13="Digitaltechnik und Entwurfsverfahren
",Modulplaner_WINFO!I13="Echtzeitsysteme
",Modulplaner_WINFO!I13="Formale Systeme
",Modulplaner_WINFO!I13="Geistiger Eigentum und Datenschutz
",Modulplaner_WINFO!I13="Grundbegriffe der Informatik
",Modulplaner_WINFO!I13="Kognitive Systeme
",Modulplaner_WINFO!I13="Mensch-Maschine-Interaktion
",Modulplaner_WINFO!I13="Rechnerorganisation
",Modulplaner_WINFO!I13="Rechnerstrukturen
",Modulplaner_WINFO!I13="Robotik I - Einführung in die Robotik
",Modulplaner_WINFO!I13="Sicherheit
",Modulplaner_WINFO!I13="Softwaretechnik I
",Modulplaner_WINFO!I13="Softwaretechnik II
",Modulplaner_WINFO!I13="Telematik
",Modulplaner_WINFO!I13="Theoretische Informatik
",Modulplaner_WINFO!I13="Verfassungs- und Verwaltungsrecht
"),6,IF(OR(Modulplaner_WINFO!I13="Angewandte Informatik
",Modulplaner_WINFO!I13="Betriebswirtschafslehre
",Modulplaner_WINFO!I13="Mathematik I
",Modulplaner_WINFO!I13="Mathematik II
",Modulplaner_WINFO!I13="Teamprojekt Softwareentwicklung
"),8,IF(Modulplaner_WINFO!I13="Einführung in die Statistik
",10,9)))))))</f>
        <v/>
      </c>
      <c r="J19" t="str">
        <f>IF(ISBLANK(Modulplaner_WINFO!K13),"",Modulplaner_WINFO!K13&amp;"  "&amp;MIN(Modulplaner_WINFO!L13,IF(OR(Modulplaner_WINFO!K13="Geometrische Optimierung
",Modulplaner_WINFO!K13="Mikroprozessoren I
"),3,IF(OR(Modulplaner_WINFO!K13="Basispraktikum Arbeiten mit Datenbanksystemen
",Modulplaner_WINFO!K13="Basispraktikum Mobile Roboter
",Modulplaner_WINFO!K13="Basispraktikum Protocol Engineering
",Modulplaner_WINFO!K13="Basispraktikum TI: Hardwarenaher Systementwurf
",Modulplaner_WINFO!K13="Basispraktikum zum ICPC-Programmierwettbewerb
",Modulplaner_WINFO!K13="Datenbanksysteme
",Modulplaner_WINFO!K13="Einführung in Rechnernetze
",Modulplaner_WINFO!K13="Lego Mindstorms - Basispraktikum
",Modulplaner_WINFO!K13="MARS-Basispraktikum
",Modulplaner_WINFO!K13="Mechano-Informatik in der Robotik
",Modulplaner_WINFO!K13="Web-Anwendungen und Serviceorientierte Architekturen I
",Modulplaner_WINFO!K13="Wirtschaftsinformatik I
",Modulplaner_WINFO!K13="Wirtschaftsinformatik II
"),4,IF(OR(Modulplaner_WINFO!K13="Algorithmen für planare Graphen
",Modulplaner_WINFO!K13="Algorithmische Methoden für schwere Optimierungsprobleme
",Modulplaner_WINFO!K13="Basispraktikum Web-Anwendungen und Serviceorientierte Architekturen (I)
",Modulplaner_WINFO!K13="Einführung in das Privatrecht
",Modulplaner_WINFO!K13="Flächen im CAD
",Modulplaner_WINFO!K13="Geometrische Grundlagen der Geometrieverarbeitung
",Modulplaner_WINFO!K13="Kurven im CAD
",Modulplaner_WINFO!K13="Mobile Computing und Internet der Dinge
",Modulplaner_WINFO!K13="Programmieren
",Modulplaner_WINFO!K13="Volkswirtschaftslehre
"),5,IF(OR(Modulplaner_WINFO!K13="Algorithmen I
",Modulplaner_WINFO!K13="Algorithmen II
",Modulplaner_WINFO!K13="Computergrafik
",Modulplaner_WINFO!K13="Digitaltechnik und Entwurfsverfahren
",Modulplaner_WINFO!K13="Echtzeitsysteme
",Modulplaner_WINFO!K13="Formale Systeme
",Modulplaner_WINFO!K13="Geistiger Eigentum und Datenschutz
",Modulplaner_WINFO!K13="Grundbegriffe der Informatik
",Modulplaner_WINFO!K13="Kognitive Systeme
",Modulplaner_WINFO!K13="Mensch-Maschine-Interaktion
",Modulplaner_WINFO!K13="Rechnerorganisation
",Modulplaner_WINFO!K13="Rechnerstrukturen
",Modulplaner_WINFO!K13="Robotik I - Einführung in die Robotik
",Modulplaner_WINFO!K13="Sicherheit
",Modulplaner_WINFO!K13="Softwaretechnik I
",Modulplaner_WINFO!K13="Softwaretechnik II
",Modulplaner_WINFO!K13="Telematik
",Modulplaner_WINFO!K13="Theoretische Informatik
",Modulplaner_WINFO!K13="Verfassungs- und Verwaltungsrecht
"),6,IF(OR(Modulplaner_WINFO!K13="Angewandte Informatik
",Modulplaner_WINFO!K13="Betriebswirtschafslehre
",Modulplaner_WINFO!K13="Mathematik I
",Modulplaner_WINFO!K13="Mathematik II
",Modulplaner_WINFO!K13="Teamprojekt Softwareentwicklung
"),8,IF(Modulplaner_WINFO!K13="Einführung in die Statistik
",10,9)))))))&amp;"/"&amp;IF(OR(Modulplaner_WINFO!K13="Geometrische Optimierung
",Modulplaner_WINFO!K13="Mikroprozessoren I
"),3,IF(OR(Modulplaner_WINFO!K13="Basispraktikum Arbeiten mit Datenbanksystemen
",Modulplaner_WINFO!K13="Basispraktikum Mobile Roboter
",Modulplaner_WINFO!K13="Basispraktikum Protocol Engineering
",Modulplaner_WINFO!K13="Basispraktikum TI: Hardwarenaher Systementwurf
",Modulplaner_WINFO!K13="Basispraktikum zum ICPC-Programmierwettbewerb
",Modulplaner_WINFO!K13="Datenbanksysteme
",Modulplaner_WINFO!K13="Einführung in Rechnernetze
",Modulplaner_WINFO!K13="Lego Mindstorms - Basispraktikum
",Modulplaner_WINFO!K13="MARS-Basispraktikum
",Modulplaner_WINFO!K13="Mechano-Informatik in der Robotik
",Modulplaner_WINFO!K13="Web-Anwendungen und Serviceorientierte Architekturen I
",Modulplaner_WINFO!K13="Wirtschaftsinformatik I
",Modulplaner_WINFO!K13="Wirtschaftsinformatik II
"),4,IF(OR(Modulplaner_WINFO!K13="Algorithmen für planare Graphen
",Modulplaner_WINFO!K13="Algorithmische Methoden für schwere Optimierungsprobleme
",Modulplaner_WINFO!K13="Basispraktikum Web-Anwendungen und Serviceorientierte Architekturen (I)
",Modulplaner_WINFO!K13="Einführung in das Privatrecht
",Modulplaner_WINFO!K13="Flächen im CAD
",Modulplaner_WINFO!K13="Geometrische Grundlagen der Geometrieverarbeitung
",Modulplaner_WINFO!K13="Kurven im CAD
",Modulplaner_WINFO!K13="Mobile Computing und Internet der Dinge
",Modulplaner_WINFO!K13="Programmieren
",Modulplaner_WINFO!K13="Volkswirtschaftslehre
"),5,IF(OR(Modulplaner_WINFO!K13="Algorithmen I
",Modulplaner_WINFO!K13="Algorithmen II
",Modulplaner_WINFO!K13="Computergrafik
",Modulplaner_WINFO!K13="Digitaltechnik und Entwurfsverfahren
",Modulplaner_WINFO!K13="Echtzeitsysteme
",Modulplaner_WINFO!K13="Formale Systeme
",Modulplaner_WINFO!K13="Geistiger Eigentum und Datenschutz
",Modulplaner_WINFO!K13="Grundbegriffe der Informatik
",Modulplaner_WINFO!K13="Kognitive Systeme
",Modulplaner_WINFO!K13="Mensch-Maschine-Interaktion
",Modulplaner_WINFO!K13="Rechnerorganisation
",Modulplaner_WINFO!K13="Rechnerstrukturen
",Modulplaner_WINFO!K13="Robotik I - Einführung in die Robotik
",Modulplaner_WINFO!K13="Sicherheit
",Modulplaner_WINFO!K13="Softwaretechnik I
",Modulplaner_WINFO!K13="Softwaretechnik II
",Modulplaner_WINFO!K13="Telematik
",Modulplaner_WINFO!K13="Theoretische Informatik
",Modulplaner_WINFO!K13="Verfassungs- und Verwaltungsrecht
"),6,IF(OR(Modulplaner_WINFO!K13="Angewandte Informatik
",Modulplaner_WINFO!K13="Betriebswirtschafslehre
",Modulplaner_WINFO!K13="Mathematik I
",Modulplaner_WINFO!K13="Mathematik II
",Modulplaner_WINFO!K13="Teamprojekt Softwareentwicklung
"),8,IF(Modulplaner_WINFO!K13="Einführung in die Statistik
",10,9)))))))</f>
        <v/>
      </c>
      <c r="K19" t="str">
        <f>IF(ISBLANK(Modulplaner_WINFO!M13),"",Modulplaner_WINFO!M13&amp;"  "&amp;MIN(Modulplaner_WINFO!N13,IF(OR(Modulplaner_WINFO!M13="Geometrische Optimierung
",Modulplaner_WINFO!M13="Mikroprozessoren I
"),3,IF(OR(Modulplaner_WINFO!M13="Basispraktikum Arbeiten mit Datenbanksystemen
",Modulplaner_WINFO!M13="Basispraktikum Mobile Roboter
",Modulplaner_WINFO!M13="Basispraktikum Protocol Engineering
",Modulplaner_WINFO!M13="Basispraktikum TI: Hardwarenaher Systementwurf
",Modulplaner_WINFO!M13="Basispraktikum zum ICPC-Programmierwettbewerb
",Modulplaner_WINFO!M13="Datenbanksysteme
",Modulplaner_WINFO!M13="Einführung in Rechnernetze
",Modulplaner_WINFO!M13="Lego Mindstorms - Basispraktikum
",Modulplaner_WINFO!M13="MARS-Basispraktikum
",Modulplaner_WINFO!M13="Mechano-Informatik in der Robotik
",Modulplaner_WINFO!M13="Web-Anwendungen und Serviceorientierte Architekturen I
",Modulplaner_WINFO!M13="Wirtschaftsinformatik I
",Modulplaner_WINFO!M13="Wirtschaftsinformatik II
"),4,IF(OR(Modulplaner_WINFO!M13="Algorithmen für planare Graphen
",Modulplaner_WINFO!M13="Algorithmische Methoden für schwere Optimierungsprobleme
",Modulplaner_WINFO!M13="Basispraktikum Web-Anwendungen und Serviceorientierte Architekturen (I)
",Modulplaner_WINFO!M13="Einführung in das Privatrecht
",Modulplaner_WINFO!M13="Flächen im CAD
",Modulplaner_WINFO!M13="Geometrische Grundlagen der Geometrieverarbeitung
",Modulplaner_WINFO!M13="Kurven im CAD
",Modulplaner_WINFO!M13="Mobile Computing und Internet der Dinge
",Modulplaner_WINFO!M13="Programmieren
",Modulplaner_WINFO!M13="Volkswirtschaftslehre
"),5,IF(OR(Modulplaner_WINFO!M13="Algorithmen I
",Modulplaner_WINFO!M13="Algorithmen II
",Modulplaner_WINFO!M13="Computergrafik
",Modulplaner_WINFO!M13="Digitaltechnik und Entwurfsverfahren
",Modulplaner_WINFO!M13="Echtzeitsysteme
",Modulplaner_WINFO!M13="Formale Systeme
",Modulplaner_WINFO!M13="Geistiger Eigentum und Datenschutz
",Modulplaner_WINFO!M13="Grundbegriffe der Informatik
",Modulplaner_WINFO!M13="Kognitive Systeme
",Modulplaner_WINFO!M13="Mensch-Maschine-Interaktion
",Modulplaner_WINFO!M13="Rechnerorganisation
",Modulplaner_WINFO!M13="Rechnerstrukturen
",Modulplaner_WINFO!M13="Robotik I - Einführung in die Robotik
",Modulplaner_WINFO!M13="Sicherheit
",Modulplaner_WINFO!M13="Softwaretechnik I
",Modulplaner_WINFO!M13="Softwaretechnik II
",Modulplaner_WINFO!M13="Telematik
",Modulplaner_WINFO!M13="Theoretische Informatik
",Modulplaner_WINFO!M13="Verfassungs- und Verwaltungsrecht
"),6,IF(OR(Modulplaner_WINFO!M13="Angewandte Informatik
",Modulplaner_WINFO!M13="Betriebswirtschafslehre
",Modulplaner_WINFO!M13="Mathematik I
",Modulplaner_WINFO!M13="Mathematik II
",Modulplaner_WINFO!M13="Teamprojekt Softwareentwicklung
"),8,IF(Modulplaner_WINFO!M13="Einführung in die Statistik
",10,9)))))))&amp;"/"&amp;IF(OR(Modulplaner_WINFO!M13="Geometrische Optimierung
",Modulplaner_WINFO!M13="Mikroprozessoren I
"),3,IF(OR(Modulplaner_WINFO!M13="Basispraktikum Arbeiten mit Datenbanksystemen
",Modulplaner_WINFO!M13="Basispraktikum Mobile Roboter
",Modulplaner_WINFO!M13="Basispraktikum Protocol Engineering
",Modulplaner_WINFO!M13="Basispraktikum TI: Hardwarenaher Systementwurf
",Modulplaner_WINFO!M13="Basispraktikum zum ICPC-Programmierwettbewerb
",Modulplaner_WINFO!M13="Datenbanksysteme
",Modulplaner_WINFO!M13="Einführung in Rechnernetze
",Modulplaner_WINFO!M13="Lego Mindstorms - Basispraktikum
",Modulplaner_WINFO!M13="MARS-Basispraktikum
",Modulplaner_WINFO!M13="Mechano-Informatik in der Robotik
",Modulplaner_WINFO!M13="Web-Anwendungen und Serviceorientierte Architekturen I
",Modulplaner_WINFO!M13="Wirtschaftsinformatik I
",Modulplaner_WINFO!M13="Wirtschaftsinformatik II
"),4,IF(OR(Modulplaner_WINFO!M13="Algorithmen für planare Graphen
",Modulplaner_WINFO!M13="Algorithmische Methoden für schwere Optimierungsprobleme
",Modulplaner_WINFO!M13="Basispraktikum Web-Anwendungen und Serviceorientierte Architekturen (I)
",Modulplaner_WINFO!M13="Einführung in das Privatrecht
",Modulplaner_WINFO!M13="Flächen im CAD
",Modulplaner_WINFO!M13="Geometrische Grundlagen der Geometrieverarbeitung
",Modulplaner_WINFO!M13="Kurven im CAD
",Modulplaner_WINFO!M13="Mobile Computing und Internet der Dinge
",Modulplaner_WINFO!M13="Programmieren
",Modulplaner_WINFO!M13="Volkswirtschaftslehre
"),5,IF(OR(Modulplaner_WINFO!M13="Algorithmen I
",Modulplaner_WINFO!M13="Algorithmen II
",Modulplaner_WINFO!M13="Computergrafik
",Modulplaner_WINFO!M13="Digitaltechnik und Entwurfsverfahren
",Modulplaner_WINFO!M13="Echtzeitsysteme
",Modulplaner_WINFO!M13="Formale Systeme
",Modulplaner_WINFO!M13="Geistiger Eigentum und Datenschutz
",Modulplaner_WINFO!M13="Grundbegriffe der Informatik
",Modulplaner_WINFO!M13="Kognitive Systeme
",Modulplaner_WINFO!M13="Mensch-Maschine-Interaktion
",Modulplaner_WINFO!M13="Rechnerorganisation
",Modulplaner_WINFO!M13="Rechnerstrukturen
",Modulplaner_WINFO!M13="Robotik I - Einführung in die Robotik
",Modulplaner_WINFO!M13="Sicherheit
",Modulplaner_WINFO!M13="Softwaretechnik I
",Modulplaner_WINFO!M13="Softwaretechnik II
",Modulplaner_WINFO!M13="Telematik
",Modulplaner_WINFO!M13="Theoretische Informatik
",Modulplaner_WINFO!M13="Verfassungs- und Verwaltungsrecht
"),6,IF(OR(Modulplaner_WINFO!M13="Angewandte Informatik
",Modulplaner_WINFO!M13="Betriebswirtschafslehre
",Modulplaner_WINFO!M13="Mathematik I
",Modulplaner_WINFO!M13="Mathematik II
",Modulplaner_WINFO!M13="Teamprojekt Softwareentwicklung
"),8,IF(Modulplaner_WINFO!M13="Einführung in die Statistik
",10,9)))))))</f>
        <v/>
      </c>
      <c r="L19" t="str">
        <f>IF(ISBLANK(Modulplaner_WINFO!O13),"",Modulplaner_WINFO!O13&amp;"  "&amp;MIN(Modulplaner_WINFO!P13,IF(OR(Modulplaner_WINFO!O13="Geometrische Optimierung
",Modulplaner_WINFO!O13="Mikroprozessoren I
"),3,IF(OR(Modulplaner_WINFO!O13="Basispraktikum Arbeiten mit Datenbanksystemen
",Modulplaner_WINFO!O13="Basispraktikum Mobile Roboter
",Modulplaner_WINFO!O13="Basispraktikum Protocol Engineering
",Modulplaner_WINFO!O13="Basispraktikum TI: Hardwarenaher Systementwurf
",Modulplaner_WINFO!O13="Basispraktikum zum ICPC-Programmierwettbewerb
",Modulplaner_WINFO!O13="Datenbanksysteme
",Modulplaner_WINFO!O13="Einführung in Rechnernetze
",Modulplaner_WINFO!O13="Lego Mindstorms - Basispraktikum
",Modulplaner_WINFO!O13="MARS-Basispraktikum
",Modulplaner_WINFO!O13="Mechano-Informatik in der Robotik
",Modulplaner_WINFO!O13="Web-Anwendungen und Serviceorientierte Architekturen I
",Modulplaner_WINFO!O13="Wirtschaftsinformatik I
",Modulplaner_WINFO!O13="Wirtschaftsinformatik II
"),4,IF(OR(Modulplaner_WINFO!O13="Algorithmen für planare Graphen
",Modulplaner_WINFO!O13="Algorithmische Methoden für schwere Optimierungsprobleme
",Modulplaner_WINFO!O13="Basispraktikum Web-Anwendungen und Serviceorientierte Architekturen (I)
",Modulplaner_WINFO!O13="Einführung in das Privatrecht
",Modulplaner_WINFO!O13="Flächen im CAD
",Modulplaner_WINFO!O13="Geometrische Grundlagen der Geometrieverarbeitung
",Modulplaner_WINFO!O13="Kurven im CAD
",Modulplaner_WINFO!O13="Mobile Computing und Internet der Dinge
",Modulplaner_WINFO!O13="Programmieren
",Modulplaner_WINFO!O13="Volkswirtschaftslehre
"),5,IF(OR(Modulplaner_WINFO!O13="Algorithmen I
",Modulplaner_WINFO!O13="Algorithmen II
",Modulplaner_WINFO!O13="Computergrafik
",Modulplaner_WINFO!O13="Digitaltechnik und Entwurfsverfahren
",Modulplaner_WINFO!O13="Echtzeitsysteme
",Modulplaner_WINFO!O13="Formale Systeme
",Modulplaner_WINFO!O13="Geistiger Eigentum und Datenschutz
",Modulplaner_WINFO!O13="Grundbegriffe der Informatik
",Modulplaner_WINFO!O13="Kognitive Systeme
",Modulplaner_WINFO!O13="Mensch-Maschine-Interaktion
",Modulplaner_WINFO!O13="Rechnerorganisation
",Modulplaner_WINFO!O13="Rechnerstrukturen
",Modulplaner_WINFO!O13="Robotik I - Einführung in die Robotik
",Modulplaner_WINFO!O13="Sicherheit
",Modulplaner_WINFO!O13="Softwaretechnik I
",Modulplaner_WINFO!O13="Softwaretechnik II
",Modulplaner_WINFO!O13="Telematik
",Modulplaner_WINFO!O13="Theoretische Informatik
",Modulplaner_WINFO!O13="Verfassungs- und Verwaltungsrecht
"),6,IF(OR(Modulplaner_WINFO!O13="Angewandte Informatik
",Modulplaner_WINFO!O13="Betriebswirtschafslehre
",Modulplaner_WINFO!O13="Mathematik I
",Modulplaner_WINFO!O13="Mathematik II
",Modulplaner_WINFO!O13="Teamprojekt Softwareentwicklung
"),8,IF(Modulplaner_WINFO!O13="Einführung in die Statistik
",10,9)))))))&amp;"/"&amp;IF(OR(Modulplaner_WINFO!O13="Geometrische Optimierung
",Modulplaner_WINFO!O13="Mikroprozessoren I
"),3,IF(OR(Modulplaner_WINFO!O13="Basispraktikum Arbeiten mit Datenbanksystemen
",Modulplaner_WINFO!O13="Basispraktikum Mobile Roboter
",Modulplaner_WINFO!O13="Basispraktikum Protocol Engineering
",Modulplaner_WINFO!O13="Basispraktikum TI: Hardwarenaher Systementwurf
",Modulplaner_WINFO!O13="Basispraktikum zum ICPC-Programmierwettbewerb
",Modulplaner_WINFO!O13="Datenbanksysteme
",Modulplaner_WINFO!O13="Einführung in Rechnernetze
",Modulplaner_WINFO!O13="Lego Mindstorms - Basispraktikum
",Modulplaner_WINFO!O13="MARS-Basispraktikum
",Modulplaner_WINFO!O13="Mechano-Informatik in der Robotik
",Modulplaner_WINFO!O13="Web-Anwendungen und Serviceorientierte Architekturen I
",Modulplaner_WINFO!O13="Wirtschaftsinformatik I
",Modulplaner_WINFO!O13="Wirtschaftsinformatik II
"),4,IF(OR(Modulplaner_WINFO!O13="Algorithmen für planare Graphen
",Modulplaner_WINFO!O13="Algorithmische Methoden für schwere Optimierungsprobleme
",Modulplaner_WINFO!O13="Basispraktikum Web-Anwendungen und Serviceorientierte Architekturen (I)
",Modulplaner_WINFO!O13="Einführung in das Privatrecht
",Modulplaner_WINFO!O13="Flächen im CAD
",Modulplaner_WINFO!O13="Geometrische Grundlagen der Geometrieverarbeitung
",Modulplaner_WINFO!O13="Kurven im CAD
",Modulplaner_WINFO!O13="Mobile Computing und Internet der Dinge
",Modulplaner_WINFO!O13="Programmieren
",Modulplaner_WINFO!O13="Volkswirtschaftslehre
"),5,IF(OR(Modulplaner_WINFO!O13="Algorithmen I
",Modulplaner_WINFO!O13="Algorithmen II
",Modulplaner_WINFO!O13="Computergrafik
",Modulplaner_WINFO!O13="Digitaltechnik und Entwurfsverfahren
",Modulplaner_WINFO!O13="Echtzeitsysteme
",Modulplaner_WINFO!O13="Formale Systeme
",Modulplaner_WINFO!O13="Geistiger Eigentum und Datenschutz
",Modulplaner_WINFO!O13="Grundbegriffe der Informatik
",Modulplaner_WINFO!O13="Kognitive Systeme
",Modulplaner_WINFO!O13="Mensch-Maschine-Interaktion
",Modulplaner_WINFO!O13="Rechnerorganisation
",Modulplaner_WINFO!O13="Rechnerstrukturen
",Modulplaner_WINFO!O13="Robotik I - Einführung in die Robotik
",Modulplaner_WINFO!O13="Sicherheit
",Modulplaner_WINFO!O13="Softwaretechnik I
",Modulplaner_WINFO!O13="Softwaretechnik II
",Modulplaner_WINFO!O13="Telematik
",Modulplaner_WINFO!O13="Theoretische Informatik
",Modulplaner_WINFO!O13="Verfassungs- und Verwaltungsrecht
"),6,IF(OR(Modulplaner_WINFO!O13="Angewandte Informatik
",Modulplaner_WINFO!O13="Betriebswirtschafslehre
",Modulplaner_WINFO!O13="Mathematik I
",Modulplaner_WINFO!O13="Mathematik II
",Modulplaner_WINFO!O13="Teamprojekt Softwareentwicklung
"),8,IF(Modulplaner_WINFO!O13="Einführung in die Statistik
",10,9)))))))</f>
        <v/>
      </c>
      <c r="M19" t="str">
        <f>IF(ISBLANK(Modulplaner_WINFO!Q13),"",Modulplaner_WINFO!Q13&amp;"  "&amp;MIN(Modulplaner_WINFO!R13,IF(OR(Modulplaner_WINFO!Q13="Geometrische Optimierung
",Modulplaner_WINFO!Q13="Mikroprozessoren I
"),3,IF(OR(Modulplaner_WINFO!Q13="Basispraktikum Arbeiten mit Datenbanksystemen
",Modulplaner_WINFO!Q13="Basispraktikum Mobile Roboter
",Modulplaner_WINFO!Q13="Basispraktikum Protocol Engineering
",Modulplaner_WINFO!Q13="Basispraktikum TI: Hardwarenaher Systementwurf
",Modulplaner_WINFO!Q13="Basispraktikum zum ICPC-Programmierwettbewerb
",Modulplaner_WINFO!Q13="Datenbanksysteme
",Modulplaner_WINFO!Q13="Einführung in Rechnernetze
",Modulplaner_WINFO!Q13="Lego Mindstorms - Basispraktikum
",Modulplaner_WINFO!Q13="MARS-Basispraktikum
",Modulplaner_WINFO!Q13="Mechano-Informatik in der Robotik
",Modulplaner_WINFO!Q13="Web-Anwendungen und Serviceorientierte Architekturen I
",Modulplaner_WINFO!Q13="Wirtschaftsinformatik I
",Modulplaner_WINFO!Q13="Wirtschaftsinformatik II
"),4,IF(OR(Modulplaner_WINFO!Q13="Algorithmen für planare Graphen
",Modulplaner_WINFO!Q13="Algorithmische Methoden für schwere Optimierungsprobleme
",Modulplaner_WINFO!Q13="Basispraktikum Web-Anwendungen und Serviceorientierte Architekturen (I)
",Modulplaner_WINFO!Q13="Einführung in das Privatrecht
",Modulplaner_WINFO!Q13="Flächen im CAD
",Modulplaner_WINFO!Q13="Geometrische Grundlagen der Geometrieverarbeitung
",Modulplaner_WINFO!Q13="Kurven im CAD
",Modulplaner_WINFO!Q13="Mobile Computing und Internet der Dinge
",Modulplaner_WINFO!Q13="Programmieren
",Modulplaner_WINFO!Q13="Volkswirtschaftslehre
"),5,IF(OR(Modulplaner_WINFO!Q13="Algorithmen I
",Modulplaner_WINFO!Q13="Algorithmen II
",Modulplaner_WINFO!Q13="Computergrafik
",Modulplaner_WINFO!Q13="Digitaltechnik und Entwurfsverfahren
",Modulplaner_WINFO!Q13="Echtzeitsysteme
",Modulplaner_WINFO!Q13="Formale Systeme
",Modulplaner_WINFO!Q13="Geistiger Eigentum und Datenschutz
",Modulplaner_WINFO!Q13="Grundbegriffe der Informatik
",Modulplaner_WINFO!Q13="Kognitive Systeme
",Modulplaner_WINFO!Q13="Mensch-Maschine-Interaktion
",Modulplaner_WINFO!Q13="Rechnerorganisation
",Modulplaner_WINFO!Q13="Rechnerstrukturen
",Modulplaner_WINFO!Q13="Robotik I - Einführung in die Robotik
",Modulplaner_WINFO!Q13="Sicherheit
",Modulplaner_WINFO!Q13="Softwaretechnik I
",Modulplaner_WINFO!Q13="Softwaretechnik II
",Modulplaner_WINFO!Q13="Telematik
",Modulplaner_WINFO!Q13="Theoretische Informatik
",Modulplaner_WINFO!Q13="Verfassungs- und Verwaltungsrecht
"),6,IF(OR(Modulplaner_WINFO!Q13="Angewandte Informatik
",Modulplaner_WINFO!Q13="Betriebswirtschafslehre
",Modulplaner_WINFO!Q13="Mathematik I
",Modulplaner_WINFO!Q13="Mathematik II
",Modulplaner_WINFO!Q13="Teamprojekt Softwareentwicklung
"),8,IF(Modulplaner_WINFO!Q13="Einführung in die Statistik
",10,9)))))))&amp;"/"&amp;IF(OR(Modulplaner_WINFO!Q13="Geometrische Optimierung
",Modulplaner_WINFO!Q13="Mikroprozessoren I
"),3,IF(OR(Modulplaner_WINFO!Q13="Basispraktikum Arbeiten mit Datenbanksystemen
",Modulplaner_WINFO!Q13="Basispraktikum Mobile Roboter
",Modulplaner_WINFO!Q13="Basispraktikum Protocol Engineering
",Modulplaner_WINFO!Q13="Basispraktikum TI: Hardwarenaher Systementwurf
",Modulplaner_WINFO!Q13="Basispraktikum zum ICPC-Programmierwettbewerb
",Modulplaner_WINFO!Q13="Datenbanksysteme
",Modulplaner_WINFO!Q13="Einführung in Rechnernetze
",Modulplaner_WINFO!Q13="Lego Mindstorms - Basispraktikum
",Modulplaner_WINFO!Q13="MARS-Basispraktikum
",Modulplaner_WINFO!Q13="Mechano-Informatik in der Robotik
",Modulplaner_WINFO!Q13="Web-Anwendungen und Serviceorientierte Architekturen I
",Modulplaner_WINFO!Q13="Wirtschaftsinformatik I
",Modulplaner_WINFO!Q13="Wirtschaftsinformatik II
"),4,IF(OR(Modulplaner_WINFO!Q13="Algorithmen für planare Graphen
",Modulplaner_WINFO!Q13="Algorithmische Methoden für schwere Optimierungsprobleme
",Modulplaner_WINFO!Q13="Basispraktikum Web-Anwendungen und Serviceorientierte Architekturen (I)
",Modulplaner_WINFO!Q13="Einführung in das Privatrecht
",Modulplaner_WINFO!Q13="Flächen im CAD
",Modulplaner_WINFO!Q13="Geometrische Grundlagen der Geometrieverarbeitung
",Modulplaner_WINFO!Q13="Kurven im CAD
",Modulplaner_WINFO!Q13="Mobile Computing und Internet der Dinge
",Modulplaner_WINFO!Q13="Programmieren
",Modulplaner_WINFO!Q13="Volkswirtschaftslehre
"),5,IF(OR(Modulplaner_WINFO!Q13="Algorithmen I
",Modulplaner_WINFO!Q13="Algorithmen II
",Modulplaner_WINFO!Q13="Computergrafik
",Modulplaner_WINFO!Q13="Digitaltechnik und Entwurfsverfahren
",Modulplaner_WINFO!Q13="Echtzeitsysteme
",Modulplaner_WINFO!Q13="Formale Systeme
",Modulplaner_WINFO!Q13="Geistiger Eigentum und Datenschutz
",Modulplaner_WINFO!Q13="Grundbegriffe der Informatik
",Modulplaner_WINFO!Q13="Kognitive Systeme
",Modulplaner_WINFO!Q13="Mensch-Maschine-Interaktion
",Modulplaner_WINFO!Q13="Rechnerorganisation
",Modulplaner_WINFO!Q13="Rechnerstrukturen
",Modulplaner_WINFO!Q13="Robotik I - Einführung in die Robotik
",Modulplaner_WINFO!Q13="Sicherheit
",Modulplaner_WINFO!Q13="Softwaretechnik I
",Modulplaner_WINFO!Q13="Softwaretechnik II
",Modulplaner_WINFO!Q13="Telematik
",Modulplaner_WINFO!Q13="Theoretische Informatik
",Modulplaner_WINFO!Q13="Verfassungs- und Verwaltungsrecht
"),6,IF(OR(Modulplaner_WINFO!Q13="Angewandte Informatik
",Modulplaner_WINFO!Q13="Betriebswirtschafslehre
",Modulplaner_WINFO!Q13="Mathematik I
",Modulplaner_WINFO!Q13="Mathematik II
",Modulplaner_WINFO!Q13="Teamprojekt Softwareentwicklung
"),8,IF(Modulplaner_WINFO!Q13="Einführung in die Statistik
",10,9)))))))</f>
        <v/>
      </c>
      <c r="N19" t="str">
        <f>IF(ISBLANK(Modulplaner_WINFO!S13),"",Modulplaner_WINFO!S13&amp;"  "&amp;MIN(Modulplaner_WINFO!T13,IF(OR(Modulplaner_WINFO!S13="Geometrische Optimierung
",Modulplaner_WINFO!S13="Mikroprozessoren I
"),3,IF(OR(Modulplaner_WINFO!S13="Basispraktikum Arbeiten mit Datenbanksystemen
",Modulplaner_WINFO!S13="Basispraktikum Mobile Roboter
",Modulplaner_WINFO!S13="Basispraktikum Protocol Engineering
",Modulplaner_WINFO!S13="Basispraktikum TI: Hardwarenaher Systementwurf
",Modulplaner_WINFO!S13="Basispraktikum zum ICPC-Programmierwettbewerb
",Modulplaner_WINFO!S13="Datenbanksysteme
",Modulplaner_WINFO!S13="Einführung in Rechnernetze
",Modulplaner_WINFO!S13="Lego Mindstorms - Basispraktikum
",Modulplaner_WINFO!S13="MARS-Basispraktikum
",Modulplaner_WINFO!S13="Mechano-Informatik in der Robotik
",Modulplaner_WINFO!S13="Web-Anwendungen und Serviceorientierte Architekturen I
",Modulplaner_WINFO!S13="Wirtschaftsinformatik I
",Modulplaner_WINFO!S13="Wirtschaftsinformatik II
"),4,IF(OR(Modulplaner_WINFO!S13="Algorithmen für planare Graphen
",Modulplaner_WINFO!S13="Algorithmische Methoden für schwere Optimierungsprobleme
",Modulplaner_WINFO!S13="Basispraktikum Web-Anwendungen und Serviceorientierte Architekturen (I)
",Modulplaner_WINFO!S13="Einführung in das Privatrecht
",Modulplaner_WINFO!S13="Flächen im CAD
",Modulplaner_WINFO!S13="Geometrische Grundlagen der Geometrieverarbeitung
",Modulplaner_WINFO!S13="Kurven im CAD
",Modulplaner_WINFO!S13="Mobile Computing und Internet der Dinge
",Modulplaner_WINFO!S13="Programmieren
",Modulplaner_WINFO!S13="Volkswirtschaftslehre
"),5,IF(OR(Modulplaner_WINFO!S13="Algorithmen I
",Modulplaner_WINFO!S13="Algorithmen II
",Modulplaner_WINFO!S13="Computergrafik
",Modulplaner_WINFO!S13="Digitaltechnik und Entwurfsverfahren
",Modulplaner_WINFO!S13="Echtzeitsysteme
",Modulplaner_WINFO!S13="Formale Systeme
",Modulplaner_WINFO!S13="Geistiger Eigentum und Datenschutz
",Modulplaner_WINFO!S13="Grundbegriffe der Informatik
",Modulplaner_WINFO!S13="Kognitive Systeme
",Modulplaner_WINFO!S13="Mensch-Maschine-Interaktion
",Modulplaner_WINFO!S13="Rechnerorganisation
",Modulplaner_WINFO!S13="Rechnerstrukturen
",Modulplaner_WINFO!S13="Robotik I - Einführung in die Robotik
",Modulplaner_WINFO!S13="Sicherheit
",Modulplaner_WINFO!S13="Softwaretechnik I
",Modulplaner_WINFO!S13="Softwaretechnik II
",Modulplaner_WINFO!S13="Telematik
",Modulplaner_WINFO!S13="Theoretische Informatik
",Modulplaner_WINFO!S13="Verfassungs- und Verwaltungsrecht
"),6,IF(OR(Modulplaner_WINFO!S13="Angewandte Informatik
",Modulplaner_WINFO!S13="Betriebswirtschafslehre
",Modulplaner_WINFO!S13="Mathematik I
",Modulplaner_WINFO!S13="Mathematik II
",Modulplaner_WINFO!S13="Teamprojekt Softwareentwicklung
"),8,IF(Modulplaner_WINFO!S13="Einführung in die Statistik
",10,9)))))))&amp;"/"&amp;IF(OR(Modulplaner_WINFO!S13="Geometrische Optimierung
",Modulplaner_WINFO!S13="Mikroprozessoren I
"),3,IF(OR(Modulplaner_WINFO!S13="Basispraktikum Arbeiten mit Datenbanksystemen
",Modulplaner_WINFO!S13="Basispraktikum Mobile Roboter
",Modulplaner_WINFO!S13="Basispraktikum Protocol Engineering
",Modulplaner_WINFO!S13="Basispraktikum TI: Hardwarenaher Systementwurf
",Modulplaner_WINFO!S13="Basispraktikum zum ICPC-Programmierwettbewerb
",Modulplaner_WINFO!S13="Datenbanksysteme
",Modulplaner_WINFO!S13="Einführung in Rechnernetze
",Modulplaner_WINFO!S13="Lego Mindstorms - Basispraktikum
",Modulplaner_WINFO!S13="MARS-Basispraktikum
",Modulplaner_WINFO!S13="Mechano-Informatik in der Robotik
",Modulplaner_WINFO!S13="Web-Anwendungen und Serviceorientierte Architekturen I
",Modulplaner_WINFO!S13="Wirtschaftsinformatik I
",Modulplaner_WINFO!S13="Wirtschaftsinformatik II
"),4,IF(OR(Modulplaner_WINFO!S13="Algorithmen für planare Graphen
",Modulplaner_WINFO!S13="Algorithmische Methoden für schwere Optimierungsprobleme
",Modulplaner_WINFO!S13="Basispraktikum Web-Anwendungen und Serviceorientierte Architekturen (I)
",Modulplaner_WINFO!S13="Einführung in das Privatrecht
",Modulplaner_WINFO!S13="Flächen im CAD
",Modulplaner_WINFO!S13="Geometrische Grundlagen der Geometrieverarbeitung
",Modulplaner_WINFO!S13="Kurven im CAD
",Modulplaner_WINFO!S13="Mobile Computing und Internet der Dinge
",Modulplaner_WINFO!S13="Programmieren
",Modulplaner_WINFO!S13="Volkswirtschaftslehre
"),5,IF(OR(Modulplaner_WINFO!S13="Algorithmen I
",Modulplaner_WINFO!S13="Algorithmen II
",Modulplaner_WINFO!S13="Computergrafik
",Modulplaner_WINFO!S13="Digitaltechnik und Entwurfsverfahren
",Modulplaner_WINFO!S13="Echtzeitsysteme
",Modulplaner_WINFO!S13="Formale Systeme
",Modulplaner_WINFO!S13="Geistiger Eigentum und Datenschutz
",Modulplaner_WINFO!S13="Grundbegriffe der Informatik
",Modulplaner_WINFO!S13="Kognitive Systeme
",Modulplaner_WINFO!S13="Mensch-Maschine-Interaktion
",Modulplaner_WINFO!S13="Rechnerorganisation
",Modulplaner_WINFO!S13="Rechnerstrukturen
",Modulplaner_WINFO!S13="Robotik I - Einführung in die Robotik
",Modulplaner_WINFO!S13="Sicherheit
",Modulplaner_WINFO!S13="Softwaretechnik I
",Modulplaner_WINFO!S13="Softwaretechnik II
",Modulplaner_WINFO!S13="Telematik
",Modulplaner_WINFO!S13="Theoretische Informatik
",Modulplaner_WINFO!S13="Verfassungs- und Verwaltungsrecht
"),6,IF(OR(Modulplaner_WINFO!S13="Angewandte Informatik
",Modulplaner_WINFO!S13="Betriebswirtschafslehre
",Modulplaner_WINFO!S13="Mathematik I
",Modulplaner_WINFO!S13="Mathematik II
",Modulplaner_WINFO!S13="Teamprojekt Softwareentwicklung
"),8,IF(Modulplaner_WINFO!S13="Einführung in die Statistik
",10,9)))))))</f>
        <v/>
      </c>
    </row>
    <row r="20" spans="1:14" ht="28.8" x14ac:dyDescent="0.3">
      <c r="A20" s="15" t="s">
        <v>183</v>
      </c>
      <c r="B20">
        <v>6</v>
      </c>
      <c r="E20" s="24" t="s">
        <v>27</v>
      </c>
      <c r="F20" t="str">
        <f>IF(ISBLANK(Modulplaner_WINFO!C14),"",Modulplaner_WINFO!C14&amp;"  "&amp;MIN(Modulplaner_WINFO!D14,IF(OR(Modulplaner_WINFO!C14="Geometrische Optimierung
",Modulplaner_WINFO!C14="Mikroprozessoren I
"),3,IF(OR(Modulplaner_WINFO!C14="Basispraktikum Arbeiten mit Datenbanksystemen
",Modulplaner_WINFO!C14="Basispraktikum Mobile Roboter
",Modulplaner_WINFO!C14="Basispraktikum Protocol Engineering
",Modulplaner_WINFO!C14="Basispraktikum TI: Hardwarenaher Systementwurf
",Modulplaner_WINFO!C14="Basispraktikum zum ICPC-Programmierwettbewerb
",Modulplaner_WINFO!C14="Datenbanksysteme
",Modulplaner_WINFO!C14="Einführung in Rechnernetze
",Modulplaner_WINFO!C14="Lego Mindstorms - Basispraktikum
",Modulplaner_WINFO!C14="MARS-Basispraktikum
",Modulplaner_WINFO!C14="Mechano-Informatik in der Robotik
",Modulplaner_WINFO!C14="Web-Anwendungen und Serviceorientierte Architekturen I
",Modulplaner_WINFO!C14="Wirtschaftsinformatik I
",Modulplaner_WINFO!C14="Wirtschaftsinformatik II
"),4,IF(OR(Modulplaner_WINFO!C14="Algorithmen für planare Graphen
",Modulplaner_WINFO!C14="Algorithmische Methoden für schwere Optimierungsprobleme
",Modulplaner_WINFO!C14="Basispraktikum Web-Anwendungen und Serviceorientierte Architekturen (I)
",Modulplaner_WINFO!C14="Einführung in das Privatrecht
",Modulplaner_WINFO!C14="Flächen im CAD
",Modulplaner_WINFO!C14="Geometrische Grundlagen der Geometrieverarbeitung
",Modulplaner_WINFO!C14="Kurven im CAD
",Modulplaner_WINFO!C14="Mobile Computing und Internet der Dinge
",Modulplaner_WINFO!C14="Programmieren
",Modulplaner_WINFO!C14="Volkswirtschaftslehre
"),5,IF(OR(Modulplaner_WINFO!C14="Algorithmen I
",Modulplaner_WINFO!C14="Algorithmen II
",Modulplaner_WINFO!C14="Computergrafik
",Modulplaner_WINFO!C14="Digitaltechnik und Entwurfsverfahren
",Modulplaner_WINFO!C14="Echtzeitsysteme
",Modulplaner_WINFO!C14="Formale Systeme
",Modulplaner_WINFO!C14="Geistiger Eigentum und Datenschutz
",Modulplaner_WINFO!C14="Grundbegriffe der Informatik
",Modulplaner_WINFO!C14="Kognitive Systeme
",Modulplaner_WINFO!C14="Mensch-Maschine-Interaktion
",Modulplaner_WINFO!C14="Rechnerorganisation
",Modulplaner_WINFO!C14="Rechnerstrukturen
",Modulplaner_WINFO!C14="Robotik I - Einführung in die Robotik
",Modulplaner_WINFO!C14="Sicherheit
",Modulplaner_WINFO!C14="Softwaretechnik I
",Modulplaner_WINFO!C14="Softwaretechnik II
",Modulplaner_WINFO!C14="Telematik
",Modulplaner_WINFO!C14="Theoretische Informatik
",Modulplaner_WINFO!C14="Verfassungs- und Verwaltungsrecht
"),6,IF(OR(Modulplaner_WINFO!C14="Angewandte Informatik
",Modulplaner_WINFO!C14="Betriebswirtschafslehre
",Modulplaner_WINFO!C14="Mathematik I
",Modulplaner_WINFO!C14="Mathematik II
",Modulplaner_WINFO!C14="Teamprojekt Softwareentwicklung
"),8,IF(Modulplaner_WINFO!C14="Einführung in die Statistik
",10,9)))))))&amp;"/"&amp;IF(OR(Modulplaner_WINFO!C14="Geometrische Optimierung
",Modulplaner_WINFO!C14="Mikroprozessoren I
"),3,IF(OR(Modulplaner_WINFO!C14="Basispraktikum Arbeiten mit Datenbanksystemen
",Modulplaner_WINFO!C14="Basispraktikum Mobile Roboter
",Modulplaner_WINFO!C14="Basispraktikum Protocol Engineering
",Modulplaner_WINFO!C14="Basispraktikum TI: Hardwarenaher Systementwurf
",Modulplaner_WINFO!C14="Basispraktikum zum ICPC-Programmierwettbewerb
",Modulplaner_WINFO!C14="Datenbanksysteme
",Modulplaner_WINFO!C14="Einführung in Rechnernetze
",Modulplaner_WINFO!C14="Lego Mindstorms - Basispraktikum
",Modulplaner_WINFO!C14="MARS-Basispraktikum
",Modulplaner_WINFO!C14="Mechano-Informatik in der Robotik
",Modulplaner_WINFO!C14="Web-Anwendungen und Serviceorientierte Architekturen I
",Modulplaner_WINFO!C14="Wirtschaftsinformatik I
",Modulplaner_WINFO!C14="Wirtschaftsinformatik II
"),4,IF(OR(Modulplaner_WINFO!C14="Algorithmen für planare Graphen
",Modulplaner_WINFO!C14="Algorithmische Methoden für schwere Optimierungsprobleme
",Modulplaner_WINFO!C14="Basispraktikum Web-Anwendungen und Serviceorientierte Architekturen (I)
",Modulplaner_WINFO!C14="Einführung in das Privatrecht
",Modulplaner_WINFO!C14="Flächen im CAD
",Modulplaner_WINFO!C14="Geometrische Grundlagen der Geometrieverarbeitung
",Modulplaner_WINFO!C14="Kurven im CAD
",Modulplaner_WINFO!C14="Mobile Computing und Internet der Dinge
",Modulplaner_WINFO!C14="Programmieren
",Modulplaner_WINFO!C14="Volkswirtschaftslehre
"),5,IF(OR(Modulplaner_WINFO!C14="Algorithmen I
",Modulplaner_WINFO!C14="Algorithmen II
",Modulplaner_WINFO!C14="Computergrafik
",Modulplaner_WINFO!C14="Digitaltechnik und Entwurfsverfahren
",Modulplaner_WINFO!C14="Echtzeitsysteme
",Modulplaner_WINFO!C14="Formale Systeme
",Modulplaner_WINFO!C14="Geistiger Eigentum und Datenschutz
",Modulplaner_WINFO!C14="Grundbegriffe der Informatik
",Modulplaner_WINFO!C14="Kognitive Systeme
",Modulplaner_WINFO!C14="Mensch-Maschine-Interaktion
",Modulplaner_WINFO!C14="Rechnerorganisation
",Modulplaner_WINFO!C14="Rechnerstrukturen
",Modulplaner_WINFO!C14="Robotik I - Einführung in die Robotik
",Modulplaner_WINFO!C14="Sicherheit
",Modulplaner_WINFO!C14="Softwaretechnik I
",Modulplaner_WINFO!C14="Softwaretechnik II
",Modulplaner_WINFO!C14="Telematik
",Modulplaner_WINFO!C14="Theoretische Informatik
",Modulplaner_WINFO!C14="Verfassungs- und Verwaltungsrecht
"),6,IF(OR(Modulplaner_WINFO!C14="Angewandte Informatik
",Modulplaner_WINFO!C14="Betriebswirtschafslehre
",Modulplaner_WINFO!C14="Mathematik I
",Modulplaner_WINFO!C14="Mathematik II
",Modulplaner_WINFO!C14="Teamprojekt Softwareentwicklung
"),8,IF(Modulplaner_WINFO!C14="Einführung in die Statistik
",10,9)))))))</f>
        <v/>
      </c>
      <c r="G20" t="str">
        <f>IF(ISBLANK(Modulplaner_WINFO!E14),"",Modulplaner_WINFO!E14&amp;"  "&amp;MIN(Modulplaner_WINFO!F14,IF(OR(Modulplaner_WINFO!E14="Geometrische Optimierung
",Modulplaner_WINFO!E14="Mikroprozessoren I
"),3,IF(OR(Modulplaner_WINFO!E14="Basispraktikum Arbeiten mit Datenbanksystemen
",Modulplaner_WINFO!E14="Basispraktikum Mobile Roboter
",Modulplaner_WINFO!E14="Basispraktikum Protocol Engineering
",Modulplaner_WINFO!E14="Basispraktikum TI: Hardwarenaher Systementwurf
",Modulplaner_WINFO!E14="Basispraktikum zum ICPC-Programmierwettbewerb
",Modulplaner_WINFO!E14="Datenbanksysteme
",Modulplaner_WINFO!E14="Einführung in Rechnernetze
",Modulplaner_WINFO!E14="Lego Mindstorms - Basispraktikum
",Modulplaner_WINFO!E14="MARS-Basispraktikum
",Modulplaner_WINFO!E14="Mechano-Informatik in der Robotik
",Modulplaner_WINFO!E14="Web-Anwendungen und Serviceorientierte Architekturen I
",Modulplaner_WINFO!E14="Wirtschaftsinformatik I
",Modulplaner_WINFO!E14="Wirtschaftsinformatik II
"),4,IF(OR(Modulplaner_WINFO!E14="Algorithmen für planare Graphen
",Modulplaner_WINFO!E14="Algorithmische Methoden für schwere Optimierungsprobleme
",Modulplaner_WINFO!E14="Basispraktikum Web-Anwendungen und Serviceorientierte Architekturen (I)
",Modulplaner_WINFO!E14="Einführung in das Privatrecht
",Modulplaner_WINFO!E14="Flächen im CAD
",Modulplaner_WINFO!E14="Geometrische Grundlagen der Geometrieverarbeitung
",Modulplaner_WINFO!E14="Kurven im CAD
",Modulplaner_WINFO!E14="Mobile Computing und Internet der Dinge
",Modulplaner_WINFO!E14="Programmieren
",Modulplaner_WINFO!E14="Volkswirtschaftslehre
"),5,IF(OR(Modulplaner_WINFO!E14="Algorithmen I
",Modulplaner_WINFO!E14="Algorithmen II
",Modulplaner_WINFO!E14="Computergrafik
",Modulplaner_WINFO!E14="Digitaltechnik und Entwurfsverfahren
",Modulplaner_WINFO!E14="Echtzeitsysteme
",Modulplaner_WINFO!E14="Formale Systeme
",Modulplaner_WINFO!E14="Geistiger Eigentum und Datenschutz
",Modulplaner_WINFO!E14="Grundbegriffe der Informatik
",Modulplaner_WINFO!E14="Kognitive Systeme
",Modulplaner_WINFO!E14="Mensch-Maschine-Interaktion
",Modulplaner_WINFO!E14="Rechnerorganisation
",Modulplaner_WINFO!E14="Rechnerstrukturen
",Modulplaner_WINFO!E14="Robotik I - Einführung in die Robotik
",Modulplaner_WINFO!E14="Sicherheit
",Modulplaner_WINFO!E14="Softwaretechnik I
",Modulplaner_WINFO!E14="Softwaretechnik II
",Modulplaner_WINFO!E14="Telematik
",Modulplaner_WINFO!E14="Theoretische Informatik
",Modulplaner_WINFO!E14="Verfassungs- und Verwaltungsrecht
"),6,IF(OR(Modulplaner_WINFO!E14="Angewandte Informatik
",Modulplaner_WINFO!E14="Betriebswirtschafslehre
",Modulplaner_WINFO!E14="Mathematik I
",Modulplaner_WINFO!E14="Mathematik II
",Modulplaner_WINFO!E14="Teamprojekt Softwareentwicklung
"),8,IF(Modulplaner_WINFO!E14="Einführung in die Statistik
",10,9)))))))&amp;"/"&amp;IF(OR(Modulplaner_WINFO!E14="Geometrische Optimierung
",Modulplaner_WINFO!E14="Mikroprozessoren I
"),3,IF(OR(Modulplaner_WINFO!E14="Basispraktikum Arbeiten mit Datenbanksystemen
",Modulplaner_WINFO!E14="Basispraktikum Mobile Roboter
",Modulplaner_WINFO!E14="Basispraktikum Protocol Engineering
",Modulplaner_WINFO!E14="Basispraktikum TI: Hardwarenaher Systementwurf
",Modulplaner_WINFO!E14="Basispraktikum zum ICPC-Programmierwettbewerb
",Modulplaner_WINFO!E14="Datenbanksysteme
",Modulplaner_WINFO!E14="Einführung in Rechnernetze
",Modulplaner_WINFO!E14="Lego Mindstorms - Basispraktikum
",Modulplaner_WINFO!E14="MARS-Basispraktikum
",Modulplaner_WINFO!E14="Mechano-Informatik in der Robotik
",Modulplaner_WINFO!E14="Web-Anwendungen und Serviceorientierte Architekturen I
",Modulplaner_WINFO!E14="Wirtschaftsinformatik I
",Modulplaner_WINFO!E14="Wirtschaftsinformatik II
"),4,IF(OR(Modulplaner_WINFO!E14="Algorithmen für planare Graphen
",Modulplaner_WINFO!E14="Algorithmische Methoden für schwere Optimierungsprobleme
",Modulplaner_WINFO!E14="Basispraktikum Web-Anwendungen und Serviceorientierte Architekturen (I)
",Modulplaner_WINFO!E14="Einführung in das Privatrecht
",Modulplaner_WINFO!E14="Flächen im CAD
",Modulplaner_WINFO!E14="Geometrische Grundlagen der Geometrieverarbeitung
",Modulplaner_WINFO!E14="Kurven im CAD
",Modulplaner_WINFO!E14="Mobile Computing und Internet der Dinge
",Modulplaner_WINFO!E14="Programmieren
",Modulplaner_WINFO!E14="Volkswirtschaftslehre
"),5,IF(OR(Modulplaner_WINFO!E14="Algorithmen I
",Modulplaner_WINFO!E14="Algorithmen II
",Modulplaner_WINFO!E14="Computergrafik
",Modulplaner_WINFO!E14="Digitaltechnik und Entwurfsverfahren
",Modulplaner_WINFO!E14="Echtzeitsysteme
",Modulplaner_WINFO!E14="Formale Systeme
",Modulplaner_WINFO!E14="Geistiger Eigentum und Datenschutz
",Modulplaner_WINFO!E14="Grundbegriffe der Informatik
",Modulplaner_WINFO!E14="Kognitive Systeme
",Modulplaner_WINFO!E14="Mensch-Maschine-Interaktion
",Modulplaner_WINFO!E14="Rechnerorganisation
",Modulplaner_WINFO!E14="Rechnerstrukturen
",Modulplaner_WINFO!E14="Robotik I - Einführung in die Robotik
",Modulplaner_WINFO!E14="Sicherheit
",Modulplaner_WINFO!E14="Softwaretechnik I
",Modulplaner_WINFO!E14="Softwaretechnik II
",Modulplaner_WINFO!E14="Telematik
",Modulplaner_WINFO!E14="Theoretische Informatik
",Modulplaner_WINFO!E14="Verfassungs- und Verwaltungsrecht
"),6,IF(OR(Modulplaner_WINFO!E14="Angewandte Informatik
",Modulplaner_WINFO!E14="Betriebswirtschafslehre
",Modulplaner_WINFO!E14="Mathematik I
",Modulplaner_WINFO!E14="Mathematik II
",Modulplaner_WINFO!E14="Teamprojekt Softwareentwicklung
"),8,IF(Modulplaner_WINFO!E14="Einführung in die Statistik
",10,9)))))))</f>
        <v/>
      </c>
      <c r="H20" t="str">
        <f>IF(ISBLANK(Modulplaner_WINFO!G14),"",Modulplaner_WINFO!G14&amp;"  "&amp;MIN(Modulplaner_WINFO!H14,IF(OR(Modulplaner_WINFO!G14="Geometrische Optimierung
",Modulplaner_WINFO!G14="Mikroprozessoren I
"),3,IF(OR(Modulplaner_WINFO!G14="Basispraktikum Arbeiten mit Datenbanksystemen
",Modulplaner_WINFO!G14="Basispraktikum Mobile Roboter
",Modulplaner_WINFO!G14="Basispraktikum Protocol Engineering
",Modulplaner_WINFO!G14="Basispraktikum TI: Hardwarenaher Systementwurf
",Modulplaner_WINFO!G14="Basispraktikum zum ICPC-Programmierwettbewerb
",Modulplaner_WINFO!G14="Datenbanksysteme
",Modulplaner_WINFO!G14="Einführung in Rechnernetze
",Modulplaner_WINFO!G14="Lego Mindstorms - Basispraktikum
",Modulplaner_WINFO!G14="MARS-Basispraktikum
",Modulplaner_WINFO!G14="Mechano-Informatik in der Robotik
",Modulplaner_WINFO!G14="Web-Anwendungen und Serviceorientierte Architekturen I
",Modulplaner_WINFO!G14="Wirtschaftsinformatik I
",Modulplaner_WINFO!G14="Wirtschaftsinformatik II
"),4,IF(OR(Modulplaner_WINFO!G14="Algorithmen für planare Graphen
",Modulplaner_WINFO!G14="Algorithmische Methoden für schwere Optimierungsprobleme
",Modulplaner_WINFO!G14="Basispraktikum Web-Anwendungen und Serviceorientierte Architekturen (I)
",Modulplaner_WINFO!G14="Einführung in das Privatrecht
",Modulplaner_WINFO!G14="Flächen im CAD
",Modulplaner_WINFO!G14="Geometrische Grundlagen der Geometrieverarbeitung
",Modulplaner_WINFO!G14="Kurven im CAD
",Modulplaner_WINFO!G14="Mobile Computing und Internet der Dinge
",Modulplaner_WINFO!G14="Programmieren
",Modulplaner_WINFO!G14="Volkswirtschaftslehre
"),5,IF(OR(Modulplaner_WINFO!G14="Algorithmen I
",Modulplaner_WINFO!G14="Algorithmen II
",Modulplaner_WINFO!G14="Computergrafik
",Modulplaner_WINFO!G14="Digitaltechnik und Entwurfsverfahren
",Modulplaner_WINFO!G14="Echtzeitsysteme
",Modulplaner_WINFO!G14="Formale Systeme
",Modulplaner_WINFO!G14="Geistiger Eigentum und Datenschutz
",Modulplaner_WINFO!G14="Grundbegriffe der Informatik
",Modulplaner_WINFO!G14="Kognitive Systeme
",Modulplaner_WINFO!G14="Mensch-Maschine-Interaktion
",Modulplaner_WINFO!G14="Rechnerorganisation
",Modulplaner_WINFO!G14="Rechnerstrukturen
",Modulplaner_WINFO!G14="Robotik I - Einführung in die Robotik
",Modulplaner_WINFO!G14="Sicherheit
",Modulplaner_WINFO!G14="Softwaretechnik I
",Modulplaner_WINFO!G14="Softwaretechnik II
",Modulplaner_WINFO!G14="Telematik
",Modulplaner_WINFO!G14="Theoretische Informatik
",Modulplaner_WINFO!G14="Verfassungs- und Verwaltungsrecht
"),6,IF(OR(Modulplaner_WINFO!G14="Angewandte Informatik
",Modulplaner_WINFO!G14="Betriebswirtschafslehre
",Modulplaner_WINFO!G14="Mathematik I
",Modulplaner_WINFO!G14="Mathematik II
",Modulplaner_WINFO!G14="Teamprojekt Softwareentwicklung
"),8,IF(Modulplaner_WINFO!G14="Einführung in die Statistik
",10,9)))))))&amp;"/"&amp;IF(OR(Modulplaner_WINFO!G14="Geometrische Optimierung
",Modulplaner_WINFO!G14="Mikroprozessoren I
"),3,IF(OR(Modulplaner_WINFO!G14="Basispraktikum Arbeiten mit Datenbanksystemen
",Modulplaner_WINFO!G14="Basispraktikum Mobile Roboter
",Modulplaner_WINFO!G14="Basispraktikum Protocol Engineering
",Modulplaner_WINFO!G14="Basispraktikum TI: Hardwarenaher Systementwurf
",Modulplaner_WINFO!G14="Basispraktikum zum ICPC-Programmierwettbewerb
",Modulplaner_WINFO!G14="Datenbanksysteme
",Modulplaner_WINFO!G14="Einführung in Rechnernetze
",Modulplaner_WINFO!G14="Lego Mindstorms - Basispraktikum
",Modulplaner_WINFO!G14="MARS-Basispraktikum
",Modulplaner_WINFO!G14="Mechano-Informatik in der Robotik
",Modulplaner_WINFO!G14="Web-Anwendungen und Serviceorientierte Architekturen I
",Modulplaner_WINFO!G14="Wirtschaftsinformatik I
",Modulplaner_WINFO!G14="Wirtschaftsinformatik II
"),4,IF(OR(Modulplaner_WINFO!G14="Algorithmen für planare Graphen
",Modulplaner_WINFO!G14="Algorithmische Methoden für schwere Optimierungsprobleme
",Modulplaner_WINFO!G14="Basispraktikum Web-Anwendungen und Serviceorientierte Architekturen (I)
",Modulplaner_WINFO!G14="Einführung in das Privatrecht
",Modulplaner_WINFO!G14="Flächen im CAD
",Modulplaner_WINFO!G14="Geometrische Grundlagen der Geometrieverarbeitung
",Modulplaner_WINFO!G14="Kurven im CAD
",Modulplaner_WINFO!G14="Mobile Computing und Internet der Dinge
",Modulplaner_WINFO!G14="Programmieren
",Modulplaner_WINFO!G14="Volkswirtschaftslehre
"),5,IF(OR(Modulplaner_WINFO!G14="Algorithmen I
",Modulplaner_WINFO!G14="Algorithmen II
",Modulplaner_WINFO!G14="Computergrafik
",Modulplaner_WINFO!G14="Digitaltechnik und Entwurfsverfahren
",Modulplaner_WINFO!G14="Echtzeitsysteme
",Modulplaner_WINFO!G14="Formale Systeme
",Modulplaner_WINFO!G14="Geistiger Eigentum und Datenschutz
",Modulplaner_WINFO!G14="Grundbegriffe der Informatik
",Modulplaner_WINFO!G14="Kognitive Systeme
",Modulplaner_WINFO!G14="Mensch-Maschine-Interaktion
",Modulplaner_WINFO!G14="Rechnerorganisation
",Modulplaner_WINFO!G14="Rechnerstrukturen
",Modulplaner_WINFO!G14="Robotik I - Einführung in die Robotik
",Modulplaner_WINFO!G14="Sicherheit
",Modulplaner_WINFO!G14="Softwaretechnik I
",Modulplaner_WINFO!G14="Softwaretechnik II
",Modulplaner_WINFO!G14="Telematik
",Modulplaner_WINFO!G14="Theoretische Informatik
",Modulplaner_WINFO!G14="Verfassungs- und Verwaltungsrecht
"),6,IF(OR(Modulplaner_WINFO!G14="Angewandte Informatik
",Modulplaner_WINFO!G14="Betriebswirtschafslehre
",Modulplaner_WINFO!G14="Mathematik I
",Modulplaner_WINFO!G14="Mathematik II
",Modulplaner_WINFO!G14="Teamprojekt Softwareentwicklung
"),8,IF(Modulplaner_WINFO!G14="Einführung in die Statistik
",10,9)))))))</f>
        <v/>
      </c>
      <c r="I20" t="str">
        <f>IF(ISBLANK(Modulplaner_WINFO!I14),"",Modulplaner_WINFO!I14&amp;"  "&amp;MIN(Modulplaner_WINFO!J14,IF(OR(Modulplaner_WINFO!I14="Geometrische Optimierung
",Modulplaner_WINFO!I14="Mikroprozessoren I
"),3,IF(OR(Modulplaner_WINFO!I14="Basispraktikum Arbeiten mit Datenbanksystemen
",Modulplaner_WINFO!I14="Basispraktikum Mobile Roboter
",Modulplaner_WINFO!I14="Basispraktikum Protocol Engineering
",Modulplaner_WINFO!I14="Basispraktikum TI: Hardwarenaher Systementwurf
",Modulplaner_WINFO!I14="Basispraktikum zum ICPC-Programmierwettbewerb
",Modulplaner_WINFO!I14="Datenbanksysteme
",Modulplaner_WINFO!I14="Einführung in Rechnernetze
",Modulplaner_WINFO!I14="Lego Mindstorms - Basispraktikum
",Modulplaner_WINFO!I14="MARS-Basispraktikum
",Modulplaner_WINFO!I14="Mechano-Informatik in der Robotik
",Modulplaner_WINFO!I14="Web-Anwendungen und Serviceorientierte Architekturen I
",Modulplaner_WINFO!I14="Wirtschaftsinformatik I
",Modulplaner_WINFO!I14="Wirtschaftsinformatik II
"),4,IF(OR(Modulplaner_WINFO!I14="Algorithmen für planare Graphen
",Modulplaner_WINFO!I14="Algorithmische Methoden für schwere Optimierungsprobleme
",Modulplaner_WINFO!I14="Basispraktikum Web-Anwendungen und Serviceorientierte Architekturen (I)
",Modulplaner_WINFO!I14="Einführung in das Privatrecht
",Modulplaner_WINFO!I14="Flächen im CAD
",Modulplaner_WINFO!I14="Geometrische Grundlagen der Geometrieverarbeitung
",Modulplaner_WINFO!I14="Kurven im CAD
",Modulplaner_WINFO!I14="Mobile Computing und Internet der Dinge
",Modulplaner_WINFO!I14="Programmieren
",Modulplaner_WINFO!I14="Volkswirtschaftslehre
"),5,IF(OR(Modulplaner_WINFO!I14="Algorithmen I
",Modulplaner_WINFO!I14="Algorithmen II
",Modulplaner_WINFO!I14="Computergrafik
",Modulplaner_WINFO!I14="Digitaltechnik und Entwurfsverfahren
",Modulplaner_WINFO!I14="Echtzeitsysteme
",Modulplaner_WINFO!I14="Formale Systeme
",Modulplaner_WINFO!I14="Geistiger Eigentum und Datenschutz
",Modulplaner_WINFO!I14="Grundbegriffe der Informatik
",Modulplaner_WINFO!I14="Kognitive Systeme
",Modulplaner_WINFO!I14="Mensch-Maschine-Interaktion
",Modulplaner_WINFO!I14="Rechnerorganisation
",Modulplaner_WINFO!I14="Rechnerstrukturen
",Modulplaner_WINFO!I14="Robotik I - Einführung in die Robotik
",Modulplaner_WINFO!I14="Sicherheit
",Modulplaner_WINFO!I14="Softwaretechnik I
",Modulplaner_WINFO!I14="Softwaretechnik II
",Modulplaner_WINFO!I14="Telematik
",Modulplaner_WINFO!I14="Theoretische Informatik
",Modulplaner_WINFO!I14="Verfassungs- und Verwaltungsrecht
"),6,IF(OR(Modulplaner_WINFO!I14="Angewandte Informatik
",Modulplaner_WINFO!I14="Betriebswirtschafslehre
",Modulplaner_WINFO!I14="Mathematik I
",Modulplaner_WINFO!I14="Mathematik II
",Modulplaner_WINFO!I14="Teamprojekt Softwareentwicklung
"),8,IF(Modulplaner_WINFO!I14="Einführung in die Statistik
",10,9)))))))&amp;"/"&amp;IF(OR(Modulplaner_WINFO!I14="Geometrische Optimierung
",Modulplaner_WINFO!I14="Mikroprozessoren I
"),3,IF(OR(Modulplaner_WINFO!I14="Basispraktikum Arbeiten mit Datenbanksystemen
",Modulplaner_WINFO!I14="Basispraktikum Mobile Roboter
",Modulplaner_WINFO!I14="Basispraktikum Protocol Engineering
",Modulplaner_WINFO!I14="Basispraktikum TI: Hardwarenaher Systementwurf
",Modulplaner_WINFO!I14="Basispraktikum zum ICPC-Programmierwettbewerb
",Modulplaner_WINFO!I14="Datenbanksysteme
",Modulplaner_WINFO!I14="Einführung in Rechnernetze
",Modulplaner_WINFO!I14="Lego Mindstorms - Basispraktikum
",Modulplaner_WINFO!I14="MARS-Basispraktikum
",Modulplaner_WINFO!I14="Mechano-Informatik in der Robotik
",Modulplaner_WINFO!I14="Web-Anwendungen und Serviceorientierte Architekturen I
",Modulplaner_WINFO!I14="Wirtschaftsinformatik I
",Modulplaner_WINFO!I14="Wirtschaftsinformatik II
"),4,IF(OR(Modulplaner_WINFO!I14="Algorithmen für planare Graphen
",Modulplaner_WINFO!I14="Algorithmische Methoden für schwere Optimierungsprobleme
",Modulplaner_WINFO!I14="Basispraktikum Web-Anwendungen und Serviceorientierte Architekturen (I)
",Modulplaner_WINFO!I14="Einführung in das Privatrecht
",Modulplaner_WINFO!I14="Flächen im CAD
",Modulplaner_WINFO!I14="Geometrische Grundlagen der Geometrieverarbeitung
",Modulplaner_WINFO!I14="Kurven im CAD
",Modulplaner_WINFO!I14="Mobile Computing und Internet der Dinge
",Modulplaner_WINFO!I14="Programmieren
",Modulplaner_WINFO!I14="Volkswirtschaftslehre
"),5,IF(OR(Modulplaner_WINFO!I14="Algorithmen I
",Modulplaner_WINFO!I14="Algorithmen II
",Modulplaner_WINFO!I14="Computergrafik
",Modulplaner_WINFO!I14="Digitaltechnik und Entwurfsverfahren
",Modulplaner_WINFO!I14="Echtzeitsysteme
",Modulplaner_WINFO!I14="Formale Systeme
",Modulplaner_WINFO!I14="Geistiger Eigentum und Datenschutz
",Modulplaner_WINFO!I14="Grundbegriffe der Informatik
",Modulplaner_WINFO!I14="Kognitive Systeme
",Modulplaner_WINFO!I14="Mensch-Maschine-Interaktion
",Modulplaner_WINFO!I14="Rechnerorganisation
",Modulplaner_WINFO!I14="Rechnerstrukturen
",Modulplaner_WINFO!I14="Robotik I - Einführung in die Robotik
",Modulplaner_WINFO!I14="Sicherheit
",Modulplaner_WINFO!I14="Softwaretechnik I
",Modulplaner_WINFO!I14="Softwaretechnik II
",Modulplaner_WINFO!I14="Telematik
",Modulplaner_WINFO!I14="Theoretische Informatik
",Modulplaner_WINFO!I14="Verfassungs- und Verwaltungsrecht
"),6,IF(OR(Modulplaner_WINFO!I14="Angewandte Informatik
",Modulplaner_WINFO!I14="Betriebswirtschafslehre
",Modulplaner_WINFO!I14="Mathematik I
",Modulplaner_WINFO!I14="Mathematik II
",Modulplaner_WINFO!I14="Teamprojekt Softwareentwicklung
"),8,IF(Modulplaner_WINFO!I14="Einführung in die Statistik
",10,9)))))))</f>
        <v/>
      </c>
      <c r="J20" t="str">
        <f>IF(ISBLANK(Modulplaner_WINFO!K14),"",Modulplaner_WINFO!K14&amp;"  "&amp;MIN(Modulplaner_WINFO!L14,IF(OR(Modulplaner_WINFO!K14="Geometrische Optimierung
",Modulplaner_WINFO!K14="Mikroprozessoren I
"),3,IF(OR(Modulplaner_WINFO!K14="Basispraktikum Arbeiten mit Datenbanksystemen
",Modulplaner_WINFO!K14="Basispraktikum Mobile Roboter
",Modulplaner_WINFO!K14="Basispraktikum Protocol Engineering
",Modulplaner_WINFO!K14="Basispraktikum TI: Hardwarenaher Systementwurf
",Modulplaner_WINFO!K14="Basispraktikum zum ICPC-Programmierwettbewerb
",Modulplaner_WINFO!K14="Datenbanksysteme
",Modulplaner_WINFO!K14="Einführung in Rechnernetze
",Modulplaner_WINFO!K14="Lego Mindstorms - Basispraktikum
",Modulplaner_WINFO!K14="MARS-Basispraktikum
",Modulplaner_WINFO!K14="Mechano-Informatik in der Robotik
",Modulplaner_WINFO!K14="Web-Anwendungen und Serviceorientierte Architekturen I
",Modulplaner_WINFO!K14="Wirtschaftsinformatik I
",Modulplaner_WINFO!K14="Wirtschaftsinformatik II
"),4,IF(OR(Modulplaner_WINFO!K14="Algorithmen für planare Graphen
",Modulplaner_WINFO!K14="Algorithmische Methoden für schwere Optimierungsprobleme
",Modulplaner_WINFO!K14="Basispraktikum Web-Anwendungen und Serviceorientierte Architekturen (I)
",Modulplaner_WINFO!K14="Einführung in das Privatrecht
",Modulplaner_WINFO!K14="Flächen im CAD
",Modulplaner_WINFO!K14="Geometrische Grundlagen der Geometrieverarbeitung
",Modulplaner_WINFO!K14="Kurven im CAD
",Modulplaner_WINFO!K14="Mobile Computing und Internet der Dinge
",Modulplaner_WINFO!K14="Programmieren
",Modulplaner_WINFO!K14="Volkswirtschaftslehre
"),5,IF(OR(Modulplaner_WINFO!K14="Algorithmen I
",Modulplaner_WINFO!K14="Algorithmen II
",Modulplaner_WINFO!K14="Computergrafik
",Modulplaner_WINFO!K14="Digitaltechnik und Entwurfsverfahren
",Modulplaner_WINFO!K14="Echtzeitsysteme
",Modulplaner_WINFO!K14="Formale Systeme
",Modulplaner_WINFO!K14="Geistiger Eigentum und Datenschutz
",Modulplaner_WINFO!K14="Grundbegriffe der Informatik
",Modulplaner_WINFO!K14="Kognitive Systeme
",Modulplaner_WINFO!K14="Mensch-Maschine-Interaktion
",Modulplaner_WINFO!K14="Rechnerorganisation
",Modulplaner_WINFO!K14="Rechnerstrukturen
",Modulplaner_WINFO!K14="Robotik I - Einführung in die Robotik
",Modulplaner_WINFO!K14="Sicherheit
",Modulplaner_WINFO!K14="Softwaretechnik I
",Modulplaner_WINFO!K14="Softwaretechnik II
",Modulplaner_WINFO!K14="Telematik
",Modulplaner_WINFO!K14="Theoretische Informatik
",Modulplaner_WINFO!K14="Verfassungs- und Verwaltungsrecht
"),6,IF(OR(Modulplaner_WINFO!K14="Angewandte Informatik
",Modulplaner_WINFO!K14="Betriebswirtschafslehre
",Modulplaner_WINFO!K14="Mathematik I
",Modulplaner_WINFO!K14="Mathematik II
",Modulplaner_WINFO!K14="Teamprojekt Softwareentwicklung
"),8,IF(Modulplaner_WINFO!K14="Einführung in die Statistik
",10,9)))))))&amp;"/"&amp;IF(OR(Modulplaner_WINFO!K14="Geometrische Optimierung
",Modulplaner_WINFO!K14="Mikroprozessoren I
"),3,IF(OR(Modulplaner_WINFO!K14="Basispraktikum Arbeiten mit Datenbanksystemen
",Modulplaner_WINFO!K14="Basispraktikum Mobile Roboter
",Modulplaner_WINFO!K14="Basispraktikum Protocol Engineering
",Modulplaner_WINFO!K14="Basispraktikum TI: Hardwarenaher Systementwurf
",Modulplaner_WINFO!K14="Basispraktikum zum ICPC-Programmierwettbewerb
",Modulplaner_WINFO!K14="Datenbanksysteme
",Modulplaner_WINFO!K14="Einführung in Rechnernetze
",Modulplaner_WINFO!K14="Lego Mindstorms - Basispraktikum
",Modulplaner_WINFO!K14="MARS-Basispraktikum
",Modulplaner_WINFO!K14="Mechano-Informatik in der Robotik
",Modulplaner_WINFO!K14="Web-Anwendungen und Serviceorientierte Architekturen I
",Modulplaner_WINFO!K14="Wirtschaftsinformatik I
",Modulplaner_WINFO!K14="Wirtschaftsinformatik II
"),4,IF(OR(Modulplaner_WINFO!K14="Algorithmen für planare Graphen
",Modulplaner_WINFO!K14="Algorithmische Methoden für schwere Optimierungsprobleme
",Modulplaner_WINFO!K14="Basispraktikum Web-Anwendungen und Serviceorientierte Architekturen (I)
",Modulplaner_WINFO!K14="Einführung in das Privatrecht
",Modulplaner_WINFO!K14="Flächen im CAD
",Modulplaner_WINFO!K14="Geometrische Grundlagen der Geometrieverarbeitung
",Modulplaner_WINFO!K14="Kurven im CAD
",Modulplaner_WINFO!K14="Mobile Computing und Internet der Dinge
",Modulplaner_WINFO!K14="Programmieren
",Modulplaner_WINFO!K14="Volkswirtschaftslehre
"),5,IF(OR(Modulplaner_WINFO!K14="Algorithmen I
",Modulplaner_WINFO!K14="Algorithmen II
",Modulplaner_WINFO!K14="Computergrafik
",Modulplaner_WINFO!K14="Digitaltechnik und Entwurfsverfahren
",Modulplaner_WINFO!K14="Echtzeitsysteme
",Modulplaner_WINFO!K14="Formale Systeme
",Modulplaner_WINFO!K14="Geistiger Eigentum und Datenschutz
",Modulplaner_WINFO!K14="Grundbegriffe der Informatik
",Modulplaner_WINFO!K14="Kognitive Systeme
",Modulplaner_WINFO!K14="Mensch-Maschine-Interaktion
",Modulplaner_WINFO!K14="Rechnerorganisation
",Modulplaner_WINFO!K14="Rechnerstrukturen
",Modulplaner_WINFO!K14="Robotik I - Einführung in die Robotik
",Modulplaner_WINFO!K14="Sicherheit
",Modulplaner_WINFO!K14="Softwaretechnik I
",Modulplaner_WINFO!K14="Softwaretechnik II
",Modulplaner_WINFO!K14="Telematik
",Modulplaner_WINFO!K14="Theoretische Informatik
",Modulplaner_WINFO!K14="Verfassungs- und Verwaltungsrecht
"),6,IF(OR(Modulplaner_WINFO!K14="Angewandte Informatik
",Modulplaner_WINFO!K14="Betriebswirtschafslehre
",Modulplaner_WINFO!K14="Mathematik I
",Modulplaner_WINFO!K14="Mathematik II
",Modulplaner_WINFO!K14="Teamprojekt Softwareentwicklung
"),8,IF(Modulplaner_WINFO!K14="Einführung in die Statistik
",10,9)))))))</f>
        <v/>
      </c>
      <c r="K20" t="str">
        <f>IF(ISBLANK(Modulplaner_WINFO!M14),"",Modulplaner_WINFO!M14&amp;"  "&amp;MIN(Modulplaner_WINFO!N14,IF(OR(Modulplaner_WINFO!M14="Geometrische Optimierung
",Modulplaner_WINFO!M14="Mikroprozessoren I
"),3,IF(OR(Modulplaner_WINFO!M14="Basispraktikum Arbeiten mit Datenbanksystemen
",Modulplaner_WINFO!M14="Basispraktikum Mobile Roboter
",Modulplaner_WINFO!M14="Basispraktikum Protocol Engineering
",Modulplaner_WINFO!M14="Basispraktikum TI: Hardwarenaher Systementwurf
",Modulplaner_WINFO!M14="Basispraktikum zum ICPC-Programmierwettbewerb
",Modulplaner_WINFO!M14="Datenbanksysteme
",Modulplaner_WINFO!M14="Einführung in Rechnernetze
",Modulplaner_WINFO!M14="Lego Mindstorms - Basispraktikum
",Modulplaner_WINFO!M14="MARS-Basispraktikum
",Modulplaner_WINFO!M14="Mechano-Informatik in der Robotik
",Modulplaner_WINFO!M14="Web-Anwendungen und Serviceorientierte Architekturen I
",Modulplaner_WINFO!M14="Wirtschaftsinformatik I
",Modulplaner_WINFO!M14="Wirtschaftsinformatik II
"),4,IF(OR(Modulplaner_WINFO!M14="Algorithmen für planare Graphen
",Modulplaner_WINFO!M14="Algorithmische Methoden für schwere Optimierungsprobleme
",Modulplaner_WINFO!M14="Basispraktikum Web-Anwendungen und Serviceorientierte Architekturen (I)
",Modulplaner_WINFO!M14="Einführung in das Privatrecht
",Modulplaner_WINFO!M14="Flächen im CAD
",Modulplaner_WINFO!M14="Geometrische Grundlagen der Geometrieverarbeitung
",Modulplaner_WINFO!M14="Kurven im CAD
",Modulplaner_WINFO!M14="Mobile Computing und Internet der Dinge
",Modulplaner_WINFO!M14="Programmieren
",Modulplaner_WINFO!M14="Volkswirtschaftslehre
"),5,IF(OR(Modulplaner_WINFO!M14="Algorithmen I
",Modulplaner_WINFO!M14="Algorithmen II
",Modulplaner_WINFO!M14="Computergrafik
",Modulplaner_WINFO!M14="Digitaltechnik und Entwurfsverfahren
",Modulplaner_WINFO!M14="Echtzeitsysteme
",Modulplaner_WINFO!M14="Formale Systeme
",Modulplaner_WINFO!M14="Geistiger Eigentum und Datenschutz
",Modulplaner_WINFO!M14="Grundbegriffe der Informatik
",Modulplaner_WINFO!M14="Kognitive Systeme
",Modulplaner_WINFO!M14="Mensch-Maschine-Interaktion
",Modulplaner_WINFO!M14="Rechnerorganisation
",Modulplaner_WINFO!M14="Rechnerstrukturen
",Modulplaner_WINFO!M14="Robotik I - Einführung in die Robotik
",Modulplaner_WINFO!M14="Sicherheit
",Modulplaner_WINFO!M14="Softwaretechnik I
",Modulplaner_WINFO!M14="Softwaretechnik II
",Modulplaner_WINFO!M14="Telematik
",Modulplaner_WINFO!M14="Theoretische Informatik
",Modulplaner_WINFO!M14="Verfassungs- und Verwaltungsrecht
"),6,IF(OR(Modulplaner_WINFO!M14="Angewandte Informatik
",Modulplaner_WINFO!M14="Betriebswirtschafslehre
",Modulplaner_WINFO!M14="Mathematik I
",Modulplaner_WINFO!M14="Mathematik II
",Modulplaner_WINFO!M14="Teamprojekt Softwareentwicklung
"),8,IF(Modulplaner_WINFO!M14="Einführung in die Statistik
",10,9)))))))&amp;"/"&amp;IF(OR(Modulplaner_WINFO!M14="Geometrische Optimierung
",Modulplaner_WINFO!M14="Mikroprozessoren I
"),3,IF(OR(Modulplaner_WINFO!M14="Basispraktikum Arbeiten mit Datenbanksystemen
",Modulplaner_WINFO!M14="Basispraktikum Mobile Roboter
",Modulplaner_WINFO!M14="Basispraktikum Protocol Engineering
",Modulplaner_WINFO!M14="Basispraktikum TI: Hardwarenaher Systementwurf
",Modulplaner_WINFO!M14="Basispraktikum zum ICPC-Programmierwettbewerb
",Modulplaner_WINFO!M14="Datenbanksysteme
",Modulplaner_WINFO!M14="Einführung in Rechnernetze
",Modulplaner_WINFO!M14="Lego Mindstorms - Basispraktikum
",Modulplaner_WINFO!M14="MARS-Basispraktikum
",Modulplaner_WINFO!M14="Mechano-Informatik in der Robotik
",Modulplaner_WINFO!M14="Web-Anwendungen und Serviceorientierte Architekturen I
",Modulplaner_WINFO!M14="Wirtschaftsinformatik I
",Modulplaner_WINFO!M14="Wirtschaftsinformatik II
"),4,IF(OR(Modulplaner_WINFO!M14="Algorithmen für planare Graphen
",Modulplaner_WINFO!M14="Algorithmische Methoden für schwere Optimierungsprobleme
",Modulplaner_WINFO!M14="Basispraktikum Web-Anwendungen und Serviceorientierte Architekturen (I)
",Modulplaner_WINFO!M14="Einführung in das Privatrecht
",Modulplaner_WINFO!M14="Flächen im CAD
",Modulplaner_WINFO!M14="Geometrische Grundlagen der Geometrieverarbeitung
",Modulplaner_WINFO!M14="Kurven im CAD
",Modulplaner_WINFO!M14="Mobile Computing und Internet der Dinge
",Modulplaner_WINFO!M14="Programmieren
",Modulplaner_WINFO!M14="Volkswirtschaftslehre
"),5,IF(OR(Modulplaner_WINFO!M14="Algorithmen I
",Modulplaner_WINFO!M14="Algorithmen II
",Modulplaner_WINFO!M14="Computergrafik
",Modulplaner_WINFO!M14="Digitaltechnik und Entwurfsverfahren
",Modulplaner_WINFO!M14="Echtzeitsysteme
",Modulplaner_WINFO!M14="Formale Systeme
",Modulplaner_WINFO!M14="Geistiger Eigentum und Datenschutz
",Modulplaner_WINFO!M14="Grundbegriffe der Informatik
",Modulplaner_WINFO!M14="Kognitive Systeme
",Modulplaner_WINFO!M14="Mensch-Maschine-Interaktion
",Modulplaner_WINFO!M14="Rechnerorganisation
",Modulplaner_WINFO!M14="Rechnerstrukturen
",Modulplaner_WINFO!M14="Robotik I - Einführung in die Robotik
",Modulplaner_WINFO!M14="Sicherheit
",Modulplaner_WINFO!M14="Softwaretechnik I
",Modulplaner_WINFO!M14="Softwaretechnik II
",Modulplaner_WINFO!M14="Telematik
",Modulplaner_WINFO!M14="Theoretische Informatik
",Modulplaner_WINFO!M14="Verfassungs- und Verwaltungsrecht
"),6,IF(OR(Modulplaner_WINFO!M14="Angewandte Informatik
",Modulplaner_WINFO!M14="Betriebswirtschafslehre
",Modulplaner_WINFO!M14="Mathematik I
",Modulplaner_WINFO!M14="Mathematik II
",Modulplaner_WINFO!M14="Teamprojekt Softwareentwicklung
"),8,IF(Modulplaner_WINFO!M14="Einführung in die Statistik
",10,9)))))))</f>
        <v/>
      </c>
      <c r="L20" t="str">
        <f>IF(ISBLANK(Modulplaner_WINFO!O14),"",Modulplaner_WINFO!O14&amp;"  "&amp;MIN(Modulplaner_WINFO!P14,IF(OR(Modulplaner_WINFO!O14="Geometrische Optimierung
",Modulplaner_WINFO!O14="Mikroprozessoren I
"),3,IF(OR(Modulplaner_WINFO!O14="Basispraktikum Arbeiten mit Datenbanksystemen
",Modulplaner_WINFO!O14="Basispraktikum Mobile Roboter
",Modulplaner_WINFO!O14="Basispraktikum Protocol Engineering
",Modulplaner_WINFO!O14="Basispraktikum TI: Hardwarenaher Systementwurf
",Modulplaner_WINFO!O14="Basispraktikum zum ICPC-Programmierwettbewerb
",Modulplaner_WINFO!O14="Datenbanksysteme
",Modulplaner_WINFO!O14="Einführung in Rechnernetze
",Modulplaner_WINFO!O14="Lego Mindstorms - Basispraktikum
",Modulplaner_WINFO!O14="MARS-Basispraktikum
",Modulplaner_WINFO!O14="Mechano-Informatik in der Robotik
",Modulplaner_WINFO!O14="Web-Anwendungen und Serviceorientierte Architekturen I
",Modulplaner_WINFO!O14="Wirtschaftsinformatik I
",Modulplaner_WINFO!O14="Wirtschaftsinformatik II
"),4,IF(OR(Modulplaner_WINFO!O14="Algorithmen für planare Graphen
",Modulplaner_WINFO!O14="Algorithmische Methoden für schwere Optimierungsprobleme
",Modulplaner_WINFO!O14="Basispraktikum Web-Anwendungen und Serviceorientierte Architekturen (I)
",Modulplaner_WINFO!O14="Einführung in das Privatrecht
",Modulplaner_WINFO!O14="Flächen im CAD
",Modulplaner_WINFO!O14="Geometrische Grundlagen der Geometrieverarbeitung
",Modulplaner_WINFO!O14="Kurven im CAD
",Modulplaner_WINFO!O14="Mobile Computing und Internet der Dinge
",Modulplaner_WINFO!O14="Programmieren
",Modulplaner_WINFO!O14="Volkswirtschaftslehre
"),5,IF(OR(Modulplaner_WINFO!O14="Algorithmen I
",Modulplaner_WINFO!O14="Algorithmen II
",Modulplaner_WINFO!O14="Computergrafik
",Modulplaner_WINFO!O14="Digitaltechnik und Entwurfsverfahren
",Modulplaner_WINFO!O14="Echtzeitsysteme
",Modulplaner_WINFO!O14="Formale Systeme
",Modulplaner_WINFO!O14="Geistiger Eigentum und Datenschutz
",Modulplaner_WINFO!O14="Grundbegriffe der Informatik
",Modulplaner_WINFO!O14="Kognitive Systeme
",Modulplaner_WINFO!O14="Mensch-Maschine-Interaktion
",Modulplaner_WINFO!O14="Rechnerorganisation
",Modulplaner_WINFO!O14="Rechnerstrukturen
",Modulplaner_WINFO!O14="Robotik I - Einführung in die Robotik
",Modulplaner_WINFO!O14="Sicherheit
",Modulplaner_WINFO!O14="Softwaretechnik I
",Modulplaner_WINFO!O14="Softwaretechnik II
",Modulplaner_WINFO!O14="Telematik
",Modulplaner_WINFO!O14="Theoretische Informatik
",Modulplaner_WINFO!O14="Verfassungs- und Verwaltungsrecht
"),6,IF(OR(Modulplaner_WINFO!O14="Angewandte Informatik
",Modulplaner_WINFO!O14="Betriebswirtschafslehre
",Modulplaner_WINFO!O14="Mathematik I
",Modulplaner_WINFO!O14="Mathematik II
",Modulplaner_WINFO!O14="Teamprojekt Softwareentwicklung
"),8,IF(Modulplaner_WINFO!O14="Einführung in die Statistik
",10,9)))))))&amp;"/"&amp;IF(OR(Modulplaner_WINFO!O14="Geometrische Optimierung
",Modulplaner_WINFO!O14="Mikroprozessoren I
"),3,IF(OR(Modulplaner_WINFO!O14="Basispraktikum Arbeiten mit Datenbanksystemen
",Modulplaner_WINFO!O14="Basispraktikum Mobile Roboter
",Modulplaner_WINFO!O14="Basispraktikum Protocol Engineering
",Modulplaner_WINFO!O14="Basispraktikum TI: Hardwarenaher Systementwurf
",Modulplaner_WINFO!O14="Basispraktikum zum ICPC-Programmierwettbewerb
",Modulplaner_WINFO!O14="Datenbanksysteme
",Modulplaner_WINFO!O14="Einführung in Rechnernetze
",Modulplaner_WINFO!O14="Lego Mindstorms - Basispraktikum
",Modulplaner_WINFO!O14="MARS-Basispraktikum
",Modulplaner_WINFO!O14="Mechano-Informatik in der Robotik
",Modulplaner_WINFO!O14="Web-Anwendungen und Serviceorientierte Architekturen I
",Modulplaner_WINFO!O14="Wirtschaftsinformatik I
",Modulplaner_WINFO!O14="Wirtschaftsinformatik II
"),4,IF(OR(Modulplaner_WINFO!O14="Algorithmen für planare Graphen
",Modulplaner_WINFO!O14="Algorithmische Methoden für schwere Optimierungsprobleme
",Modulplaner_WINFO!O14="Basispraktikum Web-Anwendungen und Serviceorientierte Architekturen (I)
",Modulplaner_WINFO!O14="Einführung in das Privatrecht
",Modulplaner_WINFO!O14="Flächen im CAD
",Modulplaner_WINFO!O14="Geometrische Grundlagen der Geometrieverarbeitung
",Modulplaner_WINFO!O14="Kurven im CAD
",Modulplaner_WINFO!O14="Mobile Computing und Internet der Dinge
",Modulplaner_WINFO!O14="Programmieren
",Modulplaner_WINFO!O14="Volkswirtschaftslehre
"),5,IF(OR(Modulplaner_WINFO!O14="Algorithmen I
",Modulplaner_WINFO!O14="Algorithmen II
",Modulplaner_WINFO!O14="Computergrafik
",Modulplaner_WINFO!O14="Digitaltechnik und Entwurfsverfahren
",Modulplaner_WINFO!O14="Echtzeitsysteme
",Modulplaner_WINFO!O14="Formale Systeme
",Modulplaner_WINFO!O14="Geistiger Eigentum und Datenschutz
",Modulplaner_WINFO!O14="Grundbegriffe der Informatik
",Modulplaner_WINFO!O14="Kognitive Systeme
",Modulplaner_WINFO!O14="Mensch-Maschine-Interaktion
",Modulplaner_WINFO!O14="Rechnerorganisation
",Modulplaner_WINFO!O14="Rechnerstrukturen
",Modulplaner_WINFO!O14="Robotik I - Einführung in die Robotik
",Modulplaner_WINFO!O14="Sicherheit
",Modulplaner_WINFO!O14="Softwaretechnik I
",Modulplaner_WINFO!O14="Softwaretechnik II
",Modulplaner_WINFO!O14="Telematik
",Modulplaner_WINFO!O14="Theoretische Informatik
",Modulplaner_WINFO!O14="Verfassungs- und Verwaltungsrecht
"),6,IF(OR(Modulplaner_WINFO!O14="Angewandte Informatik
",Modulplaner_WINFO!O14="Betriebswirtschafslehre
",Modulplaner_WINFO!O14="Mathematik I
",Modulplaner_WINFO!O14="Mathematik II
",Modulplaner_WINFO!O14="Teamprojekt Softwareentwicklung
"),8,IF(Modulplaner_WINFO!O14="Einführung in die Statistik
",10,9)))))))</f>
        <v/>
      </c>
      <c r="M20" t="str">
        <f>IF(ISBLANK(Modulplaner_WINFO!Q14),"",Modulplaner_WINFO!Q14&amp;"  "&amp;MIN(Modulplaner_WINFO!R14,IF(OR(Modulplaner_WINFO!Q14="Geometrische Optimierung
",Modulplaner_WINFO!Q14="Mikroprozessoren I
"),3,IF(OR(Modulplaner_WINFO!Q14="Basispraktikum Arbeiten mit Datenbanksystemen
",Modulplaner_WINFO!Q14="Basispraktikum Mobile Roboter
",Modulplaner_WINFO!Q14="Basispraktikum Protocol Engineering
",Modulplaner_WINFO!Q14="Basispraktikum TI: Hardwarenaher Systementwurf
",Modulplaner_WINFO!Q14="Basispraktikum zum ICPC-Programmierwettbewerb
",Modulplaner_WINFO!Q14="Datenbanksysteme
",Modulplaner_WINFO!Q14="Einführung in Rechnernetze
",Modulplaner_WINFO!Q14="Lego Mindstorms - Basispraktikum
",Modulplaner_WINFO!Q14="MARS-Basispraktikum
",Modulplaner_WINFO!Q14="Mechano-Informatik in der Robotik
",Modulplaner_WINFO!Q14="Web-Anwendungen und Serviceorientierte Architekturen I
",Modulplaner_WINFO!Q14="Wirtschaftsinformatik I
",Modulplaner_WINFO!Q14="Wirtschaftsinformatik II
"),4,IF(OR(Modulplaner_WINFO!Q14="Algorithmen für planare Graphen
",Modulplaner_WINFO!Q14="Algorithmische Methoden für schwere Optimierungsprobleme
",Modulplaner_WINFO!Q14="Basispraktikum Web-Anwendungen und Serviceorientierte Architekturen (I)
",Modulplaner_WINFO!Q14="Einführung in das Privatrecht
",Modulplaner_WINFO!Q14="Flächen im CAD
",Modulplaner_WINFO!Q14="Geometrische Grundlagen der Geometrieverarbeitung
",Modulplaner_WINFO!Q14="Kurven im CAD
",Modulplaner_WINFO!Q14="Mobile Computing und Internet der Dinge
",Modulplaner_WINFO!Q14="Programmieren
",Modulplaner_WINFO!Q14="Volkswirtschaftslehre
"),5,IF(OR(Modulplaner_WINFO!Q14="Algorithmen I
",Modulplaner_WINFO!Q14="Algorithmen II
",Modulplaner_WINFO!Q14="Computergrafik
",Modulplaner_WINFO!Q14="Digitaltechnik und Entwurfsverfahren
",Modulplaner_WINFO!Q14="Echtzeitsysteme
",Modulplaner_WINFO!Q14="Formale Systeme
",Modulplaner_WINFO!Q14="Geistiger Eigentum und Datenschutz
",Modulplaner_WINFO!Q14="Grundbegriffe der Informatik
",Modulplaner_WINFO!Q14="Kognitive Systeme
",Modulplaner_WINFO!Q14="Mensch-Maschine-Interaktion
",Modulplaner_WINFO!Q14="Rechnerorganisation
",Modulplaner_WINFO!Q14="Rechnerstrukturen
",Modulplaner_WINFO!Q14="Robotik I - Einführung in die Robotik
",Modulplaner_WINFO!Q14="Sicherheit
",Modulplaner_WINFO!Q14="Softwaretechnik I
",Modulplaner_WINFO!Q14="Softwaretechnik II
",Modulplaner_WINFO!Q14="Telematik
",Modulplaner_WINFO!Q14="Theoretische Informatik
",Modulplaner_WINFO!Q14="Verfassungs- und Verwaltungsrecht
"),6,IF(OR(Modulplaner_WINFO!Q14="Angewandte Informatik
",Modulplaner_WINFO!Q14="Betriebswirtschafslehre
",Modulplaner_WINFO!Q14="Mathematik I
",Modulplaner_WINFO!Q14="Mathematik II
",Modulplaner_WINFO!Q14="Teamprojekt Softwareentwicklung
"),8,IF(Modulplaner_WINFO!Q14="Einführung in die Statistik
",10,9)))))))&amp;"/"&amp;IF(OR(Modulplaner_WINFO!Q14="Geometrische Optimierung
",Modulplaner_WINFO!Q14="Mikroprozessoren I
"),3,IF(OR(Modulplaner_WINFO!Q14="Basispraktikum Arbeiten mit Datenbanksystemen
",Modulplaner_WINFO!Q14="Basispraktikum Mobile Roboter
",Modulplaner_WINFO!Q14="Basispraktikum Protocol Engineering
",Modulplaner_WINFO!Q14="Basispraktikum TI: Hardwarenaher Systementwurf
",Modulplaner_WINFO!Q14="Basispraktikum zum ICPC-Programmierwettbewerb
",Modulplaner_WINFO!Q14="Datenbanksysteme
",Modulplaner_WINFO!Q14="Einführung in Rechnernetze
",Modulplaner_WINFO!Q14="Lego Mindstorms - Basispraktikum
",Modulplaner_WINFO!Q14="MARS-Basispraktikum
",Modulplaner_WINFO!Q14="Mechano-Informatik in der Robotik
",Modulplaner_WINFO!Q14="Web-Anwendungen und Serviceorientierte Architekturen I
",Modulplaner_WINFO!Q14="Wirtschaftsinformatik I
",Modulplaner_WINFO!Q14="Wirtschaftsinformatik II
"),4,IF(OR(Modulplaner_WINFO!Q14="Algorithmen für planare Graphen
",Modulplaner_WINFO!Q14="Algorithmische Methoden für schwere Optimierungsprobleme
",Modulplaner_WINFO!Q14="Basispraktikum Web-Anwendungen und Serviceorientierte Architekturen (I)
",Modulplaner_WINFO!Q14="Einführung in das Privatrecht
",Modulplaner_WINFO!Q14="Flächen im CAD
",Modulplaner_WINFO!Q14="Geometrische Grundlagen der Geometrieverarbeitung
",Modulplaner_WINFO!Q14="Kurven im CAD
",Modulplaner_WINFO!Q14="Mobile Computing und Internet der Dinge
",Modulplaner_WINFO!Q14="Programmieren
",Modulplaner_WINFO!Q14="Volkswirtschaftslehre
"),5,IF(OR(Modulplaner_WINFO!Q14="Algorithmen I
",Modulplaner_WINFO!Q14="Algorithmen II
",Modulplaner_WINFO!Q14="Computergrafik
",Modulplaner_WINFO!Q14="Digitaltechnik und Entwurfsverfahren
",Modulplaner_WINFO!Q14="Echtzeitsysteme
",Modulplaner_WINFO!Q14="Formale Systeme
",Modulplaner_WINFO!Q14="Geistiger Eigentum und Datenschutz
",Modulplaner_WINFO!Q14="Grundbegriffe der Informatik
",Modulplaner_WINFO!Q14="Kognitive Systeme
",Modulplaner_WINFO!Q14="Mensch-Maschine-Interaktion
",Modulplaner_WINFO!Q14="Rechnerorganisation
",Modulplaner_WINFO!Q14="Rechnerstrukturen
",Modulplaner_WINFO!Q14="Robotik I - Einführung in die Robotik
",Modulplaner_WINFO!Q14="Sicherheit
",Modulplaner_WINFO!Q14="Softwaretechnik I
",Modulplaner_WINFO!Q14="Softwaretechnik II
",Modulplaner_WINFO!Q14="Telematik
",Modulplaner_WINFO!Q14="Theoretische Informatik
",Modulplaner_WINFO!Q14="Verfassungs- und Verwaltungsrecht
"),6,IF(OR(Modulplaner_WINFO!Q14="Angewandte Informatik
",Modulplaner_WINFO!Q14="Betriebswirtschafslehre
",Modulplaner_WINFO!Q14="Mathematik I
",Modulplaner_WINFO!Q14="Mathematik II
",Modulplaner_WINFO!Q14="Teamprojekt Softwareentwicklung
"),8,IF(Modulplaner_WINFO!Q14="Einführung in die Statistik
",10,9)))))))</f>
        <v/>
      </c>
      <c r="N20" t="str">
        <f>IF(ISBLANK(Modulplaner_WINFO!S14),"",Modulplaner_WINFO!S14&amp;"  "&amp;MIN(Modulplaner_WINFO!T14,IF(OR(Modulplaner_WINFO!S14="Geometrische Optimierung
",Modulplaner_WINFO!S14="Mikroprozessoren I
"),3,IF(OR(Modulplaner_WINFO!S14="Basispraktikum Arbeiten mit Datenbanksystemen
",Modulplaner_WINFO!S14="Basispraktikum Mobile Roboter
",Modulplaner_WINFO!S14="Basispraktikum Protocol Engineering
",Modulplaner_WINFO!S14="Basispraktikum TI: Hardwarenaher Systementwurf
",Modulplaner_WINFO!S14="Basispraktikum zum ICPC-Programmierwettbewerb
",Modulplaner_WINFO!S14="Datenbanksysteme
",Modulplaner_WINFO!S14="Einführung in Rechnernetze
",Modulplaner_WINFO!S14="Lego Mindstorms - Basispraktikum
",Modulplaner_WINFO!S14="MARS-Basispraktikum
",Modulplaner_WINFO!S14="Mechano-Informatik in der Robotik
",Modulplaner_WINFO!S14="Web-Anwendungen und Serviceorientierte Architekturen I
",Modulplaner_WINFO!S14="Wirtschaftsinformatik I
",Modulplaner_WINFO!S14="Wirtschaftsinformatik II
"),4,IF(OR(Modulplaner_WINFO!S14="Algorithmen für planare Graphen
",Modulplaner_WINFO!S14="Algorithmische Methoden für schwere Optimierungsprobleme
",Modulplaner_WINFO!S14="Basispraktikum Web-Anwendungen und Serviceorientierte Architekturen (I)
",Modulplaner_WINFO!S14="Einführung in das Privatrecht
",Modulplaner_WINFO!S14="Flächen im CAD
",Modulplaner_WINFO!S14="Geometrische Grundlagen der Geometrieverarbeitung
",Modulplaner_WINFO!S14="Kurven im CAD
",Modulplaner_WINFO!S14="Mobile Computing und Internet der Dinge
",Modulplaner_WINFO!S14="Programmieren
",Modulplaner_WINFO!S14="Volkswirtschaftslehre
"),5,IF(OR(Modulplaner_WINFO!S14="Algorithmen I
",Modulplaner_WINFO!S14="Algorithmen II
",Modulplaner_WINFO!S14="Computergrafik
",Modulplaner_WINFO!S14="Digitaltechnik und Entwurfsverfahren
",Modulplaner_WINFO!S14="Echtzeitsysteme
",Modulplaner_WINFO!S14="Formale Systeme
",Modulplaner_WINFO!S14="Geistiger Eigentum und Datenschutz
",Modulplaner_WINFO!S14="Grundbegriffe der Informatik
",Modulplaner_WINFO!S14="Kognitive Systeme
",Modulplaner_WINFO!S14="Mensch-Maschine-Interaktion
",Modulplaner_WINFO!S14="Rechnerorganisation
",Modulplaner_WINFO!S14="Rechnerstrukturen
",Modulplaner_WINFO!S14="Robotik I - Einführung in die Robotik
",Modulplaner_WINFO!S14="Sicherheit
",Modulplaner_WINFO!S14="Softwaretechnik I
",Modulplaner_WINFO!S14="Softwaretechnik II
",Modulplaner_WINFO!S14="Telematik
",Modulplaner_WINFO!S14="Theoretische Informatik
",Modulplaner_WINFO!S14="Verfassungs- und Verwaltungsrecht
"),6,IF(OR(Modulplaner_WINFO!S14="Angewandte Informatik
",Modulplaner_WINFO!S14="Betriebswirtschafslehre
",Modulplaner_WINFO!S14="Mathematik I
",Modulplaner_WINFO!S14="Mathematik II
",Modulplaner_WINFO!S14="Teamprojekt Softwareentwicklung
"),8,IF(Modulplaner_WINFO!S14="Einführung in die Statistik
",10,9)))))))&amp;"/"&amp;IF(OR(Modulplaner_WINFO!S14="Geometrische Optimierung
",Modulplaner_WINFO!S14="Mikroprozessoren I
"),3,IF(OR(Modulplaner_WINFO!S14="Basispraktikum Arbeiten mit Datenbanksystemen
",Modulplaner_WINFO!S14="Basispraktikum Mobile Roboter
",Modulplaner_WINFO!S14="Basispraktikum Protocol Engineering
",Modulplaner_WINFO!S14="Basispraktikum TI: Hardwarenaher Systementwurf
",Modulplaner_WINFO!S14="Basispraktikum zum ICPC-Programmierwettbewerb
",Modulplaner_WINFO!S14="Datenbanksysteme
",Modulplaner_WINFO!S14="Einführung in Rechnernetze
",Modulplaner_WINFO!S14="Lego Mindstorms - Basispraktikum
",Modulplaner_WINFO!S14="MARS-Basispraktikum
",Modulplaner_WINFO!S14="Mechano-Informatik in der Robotik
",Modulplaner_WINFO!S14="Web-Anwendungen und Serviceorientierte Architekturen I
",Modulplaner_WINFO!S14="Wirtschaftsinformatik I
",Modulplaner_WINFO!S14="Wirtschaftsinformatik II
"),4,IF(OR(Modulplaner_WINFO!S14="Algorithmen für planare Graphen
",Modulplaner_WINFO!S14="Algorithmische Methoden für schwere Optimierungsprobleme
",Modulplaner_WINFO!S14="Basispraktikum Web-Anwendungen und Serviceorientierte Architekturen (I)
",Modulplaner_WINFO!S14="Einführung in das Privatrecht
",Modulplaner_WINFO!S14="Flächen im CAD
",Modulplaner_WINFO!S14="Geometrische Grundlagen der Geometrieverarbeitung
",Modulplaner_WINFO!S14="Kurven im CAD
",Modulplaner_WINFO!S14="Mobile Computing und Internet der Dinge
",Modulplaner_WINFO!S14="Programmieren
",Modulplaner_WINFO!S14="Volkswirtschaftslehre
"),5,IF(OR(Modulplaner_WINFO!S14="Algorithmen I
",Modulplaner_WINFO!S14="Algorithmen II
",Modulplaner_WINFO!S14="Computergrafik
",Modulplaner_WINFO!S14="Digitaltechnik und Entwurfsverfahren
",Modulplaner_WINFO!S14="Echtzeitsysteme
",Modulplaner_WINFO!S14="Formale Systeme
",Modulplaner_WINFO!S14="Geistiger Eigentum und Datenschutz
",Modulplaner_WINFO!S14="Grundbegriffe der Informatik
",Modulplaner_WINFO!S14="Kognitive Systeme
",Modulplaner_WINFO!S14="Mensch-Maschine-Interaktion
",Modulplaner_WINFO!S14="Rechnerorganisation
",Modulplaner_WINFO!S14="Rechnerstrukturen
",Modulplaner_WINFO!S14="Robotik I - Einführung in die Robotik
",Modulplaner_WINFO!S14="Sicherheit
",Modulplaner_WINFO!S14="Softwaretechnik I
",Modulplaner_WINFO!S14="Softwaretechnik II
",Modulplaner_WINFO!S14="Telematik
",Modulplaner_WINFO!S14="Theoretische Informatik
",Modulplaner_WINFO!S14="Verfassungs- und Verwaltungsrecht
"),6,IF(OR(Modulplaner_WINFO!S14="Angewandte Informatik
",Modulplaner_WINFO!S14="Betriebswirtschafslehre
",Modulplaner_WINFO!S14="Mathematik I
",Modulplaner_WINFO!S14="Mathematik II
",Modulplaner_WINFO!S14="Teamprojekt Softwareentwicklung
"),8,IF(Modulplaner_WINFO!S14="Einführung in die Statistik
",10,9)))))))</f>
        <v/>
      </c>
    </row>
    <row r="21" spans="1:14" ht="28.8" x14ac:dyDescent="0.3">
      <c r="A21" s="15" t="s">
        <v>47</v>
      </c>
      <c r="E21" s="24" t="s">
        <v>143</v>
      </c>
      <c r="F21" t="str">
        <f>IF(ISBLANK(Modulplaner_WINFO!C15),"",Modulplaner_WINFO!C15&amp;"  "&amp;MIN(Modulplaner_WINFO!D15,IF(OR(Modulplaner_WINFO!C15="Geometrische Optimierung
",Modulplaner_WINFO!C15="Mikroprozessoren I
"),3,IF(OR(Modulplaner_WINFO!C15="Basispraktikum Arbeiten mit Datenbanksystemen
",Modulplaner_WINFO!C15="Basispraktikum Mobile Roboter
",Modulplaner_WINFO!C15="Basispraktikum Protocol Engineering
",Modulplaner_WINFO!C15="Basispraktikum TI: Hardwarenaher Systementwurf
",Modulplaner_WINFO!C15="Basispraktikum zum ICPC-Programmierwettbewerb
",Modulplaner_WINFO!C15="Datenbanksysteme
",Modulplaner_WINFO!C15="Einführung in Rechnernetze
",Modulplaner_WINFO!C15="Lego Mindstorms - Basispraktikum
",Modulplaner_WINFO!C15="MARS-Basispraktikum
",Modulplaner_WINFO!C15="Mechano-Informatik in der Robotik
",Modulplaner_WINFO!C15="Web-Anwendungen und Serviceorientierte Architekturen I
",Modulplaner_WINFO!C15="Wirtschaftsinformatik I
",Modulplaner_WINFO!C15="Wirtschaftsinformatik II
"),4,IF(OR(Modulplaner_WINFO!C15="Algorithmen für planare Graphen
",Modulplaner_WINFO!C15="Algorithmische Methoden für schwere Optimierungsprobleme
",Modulplaner_WINFO!C15="Basispraktikum Web-Anwendungen und Serviceorientierte Architekturen (I)
",Modulplaner_WINFO!C15="Einführung in das Privatrecht
",Modulplaner_WINFO!C15="Flächen im CAD
",Modulplaner_WINFO!C15="Geometrische Grundlagen der Geometrieverarbeitung
",Modulplaner_WINFO!C15="Kurven im CAD
",Modulplaner_WINFO!C15="Mobile Computing und Internet der Dinge
",Modulplaner_WINFO!C15="Programmieren
",Modulplaner_WINFO!C15="Volkswirtschaftslehre
"),5,IF(OR(Modulplaner_WINFO!C15="Algorithmen I
",Modulplaner_WINFO!C15="Algorithmen II
",Modulplaner_WINFO!C15="Computergrafik
",Modulplaner_WINFO!C15="Digitaltechnik und Entwurfsverfahren
",Modulplaner_WINFO!C15="Echtzeitsysteme
",Modulplaner_WINFO!C15="Formale Systeme
",Modulplaner_WINFO!C15="Geistiger Eigentum und Datenschutz
",Modulplaner_WINFO!C15="Grundbegriffe der Informatik
",Modulplaner_WINFO!C15="Kognitive Systeme
",Modulplaner_WINFO!C15="Mensch-Maschine-Interaktion
",Modulplaner_WINFO!C15="Rechnerorganisation
",Modulplaner_WINFO!C15="Rechnerstrukturen
",Modulplaner_WINFO!C15="Robotik I - Einführung in die Robotik
",Modulplaner_WINFO!C15="Sicherheit
",Modulplaner_WINFO!C15="Softwaretechnik I
",Modulplaner_WINFO!C15="Softwaretechnik II
",Modulplaner_WINFO!C15="Telematik
",Modulplaner_WINFO!C15="Theoretische Informatik
",Modulplaner_WINFO!C15="Verfassungs- und Verwaltungsrecht
"),6,IF(OR(Modulplaner_WINFO!C15="Angewandte Informatik
",Modulplaner_WINFO!C15="Betriebswirtschafslehre
",Modulplaner_WINFO!C15="Mathematik I
",Modulplaner_WINFO!C15="Mathematik II
",Modulplaner_WINFO!C15="Teamprojekt Softwareentwicklung
"),8,IF(Modulplaner_WINFO!C15="Einführung in die Statistik
",10,9)))))))&amp;"/"&amp;IF(OR(Modulplaner_WINFO!C15="Geometrische Optimierung
",Modulplaner_WINFO!C15="Mikroprozessoren I
"),3,IF(OR(Modulplaner_WINFO!C15="Basispraktikum Arbeiten mit Datenbanksystemen
",Modulplaner_WINFO!C15="Basispraktikum Mobile Roboter
",Modulplaner_WINFO!C15="Basispraktikum Protocol Engineering
",Modulplaner_WINFO!C15="Basispraktikum TI: Hardwarenaher Systementwurf
",Modulplaner_WINFO!C15="Basispraktikum zum ICPC-Programmierwettbewerb
",Modulplaner_WINFO!C15="Datenbanksysteme
",Modulplaner_WINFO!C15="Einführung in Rechnernetze
",Modulplaner_WINFO!C15="Lego Mindstorms - Basispraktikum
",Modulplaner_WINFO!C15="MARS-Basispraktikum
",Modulplaner_WINFO!C15="Mechano-Informatik in der Robotik
",Modulplaner_WINFO!C15="Web-Anwendungen und Serviceorientierte Architekturen I
",Modulplaner_WINFO!C15="Wirtschaftsinformatik I
",Modulplaner_WINFO!C15="Wirtschaftsinformatik II
"),4,IF(OR(Modulplaner_WINFO!C15="Algorithmen für planare Graphen
",Modulplaner_WINFO!C15="Algorithmische Methoden für schwere Optimierungsprobleme
",Modulplaner_WINFO!C15="Basispraktikum Web-Anwendungen und Serviceorientierte Architekturen (I)
",Modulplaner_WINFO!C15="Einführung in das Privatrecht
",Modulplaner_WINFO!C15="Flächen im CAD
",Modulplaner_WINFO!C15="Geometrische Grundlagen der Geometrieverarbeitung
",Modulplaner_WINFO!C15="Kurven im CAD
",Modulplaner_WINFO!C15="Mobile Computing und Internet der Dinge
",Modulplaner_WINFO!C15="Programmieren
",Modulplaner_WINFO!C15="Volkswirtschaftslehre
"),5,IF(OR(Modulplaner_WINFO!C15="Algorithmen I
",Modulplaner_WINFO!C15="Algorithmen II
",Modulplaner_WINFO!C15="Computergrafik
",Modulplaner_WINFO!C15="Digitaltechnik und Entwurfsverfahren
",Modulplaner_WINFO!C15="Echtzeitsysteme
",Modulplaner_WINFO!C15="Formale Systeme
",Modulplaner_WINFO!C15="Geistiger Eigentum und Datenschutz
",Modulplaner_WINFO!C15="Grundbegriffe der Informatik
",Modulplaner_WINFO!C15="Kognitive Systeme
",Modulplaner_WINFO!C15="Mensch-Maschine-Interaktion
",Modulplaner_WINFO!C15="Rechnerorganisation
",Modulplaner_WINFO!C15="Rechnerstrukturen
",Modulplaner_WINFO!C15="Robotik I - Einführung in die Robotik
",Modulplaner_WINFO!C15="Sicherheit
",Modulplaner_WINFO!C15="Softwaretechnik I
",Modulplaner_WINFO!C15="Softwaretechnik II
",Modulplaner_WINFO!C15="Telematik
",Modulplaner_WINFO!C15="Theoretische Informatik
",Modulplaner_WINFO!C15="Verfassungs- und Verwaltungsrecht
"),6,IF(OR(Modulplaner_WINFO!C15="Angewandte Informatik
",Modulplaner_WINFO!C15="Betriebswirtschafslehre
",Modulplaner_WINFO!C15="Mathematik I
",Modulplaner_WINFO!C15="Mathematik II
",Modulplaner_WINFO!C15="Teamprojekt Softwareentwicklung
"),8,IF(Modulplaner_WINFO!C15="Einführung in die Statistik
",10,9)))))))</f>
        <v/>
      </c>
      <c r="G21" t="str">
        <f>IF(ISBLANK(Modulplaner_WINFO!E15),"",Modulplaner_WINFO!E15&amp;"  "&amp;MIN(Modulplaner_WINFO!F15,IF(OR(Modulplaner_WINFO!E15="Geometrische Optimierung
",Modulplaner_WINFO!E15="Mikroprozessoren I
"),3,IF(OR(Modulplaner_WINFO!E15="Basispraktikum Arbeiten mit Datenbanksystemen
",Modulplaner_WINFO!E15="Basispraktikum Mobile Roboter
",Modulplaner_WINFO!E15="Basispraktikum Protocol Engineering
",Modulplaner_WINFO!E15="Basispraktikum TI: Hardwarenaher Systementwurf
",Modulplaner_WINFO!E15="Basispraktikum zum ICPC-Programmierwettbewerb
",Modulplaner_WINFO!E15="Datenbanksysteme
",Modulplaner_WINFO!E15="Einführung in Rechnernetze
",Modulplaner_WINFO!E15="Lego Mindstorms - Basispraktikum
",Modulplaner_WINFO!E15="MARS-Basispraktikum
",Modulplaner_WINFO!E15="Mechano-Informatik in der Robotik
",Modulplaner_WINFO!E15="Web-Anwendungen und Serviceorientierte Architekturen I
",Modulplaner_WINFO!E15="Wirtschaftsinformatik I
",Modulplaner_WINFO!E15="Wirtschaftsinformatik II
"),4,IF(OR(Modulplaner_WINFO!E15="Algorithmen für planare Graphen
",Modulplaner_WINFO!E15="Algorithmische Methoden für schwere Optimierungsprobleme
",Modulplaner_WINFO!E15="Basispraktikum Web-Anwendungen und Serviceorientierte Architekturen (I)
",Modulplaner_WINFO!E15="Einführung in das Privatrecht
",Modulplaner_WINFO!E15="Flächen im CAD
",Modulplaner_WINFO!E15="Geometrische Grundlagen der Geometrieverarbeitung
",Modulplaner_WINFO!E15="Kurven im CAD
",Modulplaner_WINFO!E15="Mobile Computing und Internet der Dinge
",Modulplaner_WINFO!E15="Programmieren
",Modulplaner_WINFO!E15="Volkswirtschaftslehre
"),5,IF(OR(Modulplaner_WINFO!E15="Algorithmen I
",Modulplaner_WINFO!E15="Algorithmen II
",Modulplaner_WINFO!E15="Computergrafik
",Modulplaner_WINFO!E15="Digitaltechnik und Entwurfsverfahren
",Modulplaner_WINFO!E15="Echtzeitsysteme
",Modulplaner_WINFO!E15="Formale Systeme
",Modulplaner_WINFO!E15="Geistiger Eigentum und Datenschutz
",Modulplaner_WINFO!E15="Grundbegriffe der Informatik
",Modulplaner_WINFO!E15="Kognitive Systeme
",Modulplaner_WINFO!E15="Mensch-Maschine-Interaktion
",Modulplaner_WINFO!E15="Rechnerorganisation
",Modulplaner_WINFO!E15="Rechnerstrukturen
",Modulplaner_WINFO!E15="Robotik I - Einführung in die Robotik
",Modulplaner_WINFO!E15="Sicherheit
",Modulplaner_WINFO!E15="Softwaretechnik I
",Modulplaner_WINFO!E15="Softwaretechnik II
",Modulplaner_WINFO!E15="Telematik
",Modulplaner_WINFO!E15="Theoretische Informatik
",Modulplaner_WINFO!E15="Verfassungs- und Verwaltungsrecht
"),6,IF(OR(Modulplaner_WINFO!E15="Angewandte Informatik
",Modulplaner_WINFO!E15="Betriebswirtschafslehre
",Modulplaner_WINFO!E15="Mathematik I
",Modulplaner_WINFO!E15="Mathematik II
",Modulplaner_WINFO!E15="Teamprojekt Softwareentwicklung
"),8,IF(Modulplaner_WINFO!E15="Einführung in die Statistik
",10,9)))))))&amp;"/"&amp;IF(OR(Modulplaner_WINFO!E15="Geometrische Optimierung
",Modulplaner_WINFO!E15="Mikroprozessoren I
"),3,IF(OR(Modulplaner_WINFO!E15="Basispraktikum Arbeiten mit Datenbanksystemen
",Modulplaner_WINFO!E15="Basispraktikum Mobile Roboter
",Modulplaner_WINFO!E15="Basispraktikum Protocol Engineering
",Modulplaner_WINFO!E15="Basispraktikum TI: Hardwarenaher Systementwurf
",Modulplaner_WINFO!E15="Basispraktikum zum ICPC-Programmierwettbewerb
",Modulplaner_WINFO!E15="Datenbanksysteme
",Modulplaner_WINFO!E15="Einführung in Rechnernetze
",Modulplaner_WINFO!E15="Lego Mindstorms - Basispraktikum
",Modulplaner_WINFO!E15="MARS-Basispraktikum
",Modulplaner_WINFO!E15="Mechano-Informatik in der Robotik
",Modulplaner_WINFO!E15="Web-Anwendungen und Serviceorientierte Architekturen I
",Modulplaner_WINFO!E15="Wirtschaftsinformatik I
",Modulplaner_WINFO!E15="Wirtschaftsinformatik II
"),4,IF(OR(Modulplaner_WINFO!E15="Algorithmen für planare Graphen
",Modulplaner_WINFO!E15="Algorithmische Methoden für schwere Optimierungsprobleme
",Modulplaner_WINFO!E15="Basispraktikum Web-Anwendungen und Serviceorientierte Architekturen (I)
",Modulplaner_WINFO!E15="Einführung in das Privatrecht
",Modulplaner_WINFO!E15="Flächen im CAD
",Modulplaner_WINFO!E15="Geometrische Grundlagen der Geometrieverarbeitung
",Modulplaner_WINFO!E15="Kurven im CAD
",Modulplaner_WINFO!E15="Mobile Computing und Internet der Dinge
",Modulplaner_WINFO!E15="Programmieren
",Modulplaner_WINFO!E15="Volkswirtschaftslehre
"),5,IF(OR(Modulplaner_WINFO!E15="Algorithmen I
",Modulplaner_WINFO!E15="Algorithmen II
",Modulplaner_WINFO!E15="Computergrafik
",Modulplaner_WINFO!E15="Digitaltechnik und Entwurfsverfahren
",Modulplaner_WINFO!E15="Echtzeitsysteme
",Modulplaner_WINFO!E15="Formale Systeme
",Modulplaner_WINFO!E15="Geistiger Eigentum und Datenschutz
",Modulplaner_WINFO!E15="Grundbegriffe der Informatik
",Modulplaner_WINFO!E15="Kognitive Systeme
",Modulplaner_WINFO!E15="Mensch-Maschine-Interaktion
",Modulplaner_WINFO!E15="Rechnerorganisation
",Modulplaner_WINFO!E15="Rechnerstrukturen
",Modulplaner_WINFO!E15="Robotik I - Einführung in die Robotik
",Modulplaner_WINFO!E15="Sicherheit
",Modulplaner_WINFO!E15="Softwaretechnik I
",Modulplaner_WINFO!E15="Softwaretechnik II
",Modulplaner_WINFO!E15="Telematik
",Modulplaner_WINFO!E15="Theoretische Informatik
",Modulplaner_WINFO!E15="Verfassungs- und Verwaltungsrecht
"),6,IF(OR(Modulplaner_WINFO!E15="Angewandte Informatik
",Modulplaner_WINFO!E15="Betriebswirtschafslehre
",Modulplaner_WINFO!E15="Mathematik I
",Modulplaner_WINFO!E15="Mathematik II
",Modulplaner_WINFO!E15="Teamprojekt Softwareentwicklung
"),8,IF(Modulplaner_WINFO!E15="Einführung in die Statistik
",10,9)))))))</f>
        <v/>
      </c>
      <c r="H21" t="str">
        <f>IF(ISBLANK(Modulplaner_WINFO!G15),"",Modulplaner_WINFO!G15&amp;"  "&amp;MIN(Modulplaner_WINFO!H15,IF(OR(Modulplaner_WINFO!G15="Geometrische Optimierung
",Modulplaner_WINFO!G15="Mikroprozessoren I
"),3,IF(OR(Modulplaner_WINFO!G15="Basispraktikum Arbeiten mit Datenbanksystemen
",Modulplaner_WINFO!G15="Basispraktikum Mobile Roboter
",Modulplaner_WINFO!G15="Basispraktikum Protocol Engineering
",Modulplaner_WINFO!G15="Basispraktikum TI: Hardwarenaher Systementwurf
",Modulplaner_WINFO!G15="Basispraktikum zum ICPC-Programmierwettbewerb
",Modulplaner_WINFO!G15="Datenbanksysteme
",Modulplaner_WINFO!G15="Einführung in Rechnernetze
",Modulplaner_WINFO!G15="Lego Mindstorms - Basispraktikum
",Modulplaner_WINFO!G15="MARS-Basispraktikum
",Modulplaner_WINFO!G15="Mechano-Informatik in der Robotik
",Modulplaner_WINFO!G15="Web-Anwendungen und Serviceorientierte Architekturen I
",Modulplaner_WINFO!G15="Wirtschaftsinformatik I
",Modulplaner_WINFO!G15="Wirtschaftsinformatik II
"),4,IF(OR(Modulplaner_WINFO!G15="Algorithmen für planare Graphen
",Modulplaner_WINFO!G15="Algorithmische Methoden für schwere Optimierungsprobleme
",Modulplaner_WINFO!G15="Basispraktikum Web-Anwendungen und Serviceorientierte Architekturen (I)
",Modulplaner_WINFO!G15="Einführung in das Privatrecht
",Modulplaner_WINFO!G15="Flächen im CAD
",Modulplaner_WINFO!G15="Geometrische Grundlagen der Geometrieverarbeitung
",Modulplaner_WINFO!G15="Kurven im CAD
",Modulplaner_WINFO!G15="Mobile Computing und Internet der Dinge
",Modulplaner_WINFO!G15="Programmieren
",Modulplaner_WINFO!G15="Volkswirtschaftslehre
"),5,IF(OR(Modulplaner_WINFO!G15="Algorithmen I
",Modulplaner_WINFO!G15="Algorithmen II
",Modulplaner_WINFO!G15="Computergrafik
",Modulplaner_WINFO!G15="Digitaltechnik und Entwurfsverfahren
",Modulplaner_WINFO!G15="Echtzeitsysteme
",Modulplaner_WINFO!G15="Formale Systeme
",Modulplaner_WINFO!G15="Geistiger Eigentum und Datenschutz
",Modulplaner_WINFO!G15="Grundbegriffe der Informatik
",Modulplaner_WINFO!G15="Kognitive Systeme
",Modulplaner_WINFO!G15="Mensch-Maschine-Interaktion
",Modulplaner_WINFO!G15="Rechnerorganisation
",Modulplaner_WINFO!G15="Rechnerstrukturen
",Modulplaner_WINFO!G15="Robotik I - Einführung in die Robotik
",Modulplaner_WINFO!G15="Sicherheit
",Modulplaner_WINFO!G15="Softwaretechnik I
",Modulplaner_WINFO!G15="Softwaretechnik II
",Modulplaner_WINFO!G15="Telematik
",Modulplaner_WINFO!G15="Theoretische Informatik
",Modulplaner_WINFO!G15="Verfassungs- und Verwaltungsrecht
"),6,IF(OR(Modulplaner_WINFO!G15="Angewandte Informatik
",Modulplaner_WINFO!G15="Betriebswirtschafslehre
",Modulplaner_WINFO!G15="Mathematik I
",Modulplaner_WINFO!G15="Mathematik II
",Modulplaner_WINFO!G15="Teamprojekt Softwareentwicklung
"),8,IF(Modulplaner_WINFO!G15="Einführung in die Statistik
",10,9)))))))&amp;"/"&amp;IF(OR(Modulplaner_WINFO!G15="Geometrische Optimierung
",Modulplaner_WINFO!G15="Mikroprozessoren I
"),3,IF(OR(Modulplaner_WINFO!G15="Basispraktikum Arbeiten mit Datenbanksystemen
",Modulplaner_WINFO!G15="Basispraktikum Mobile Roboter
",Modulplaner_WINFO!G15="Basispraktikum Protocol Engineering
",Modulplaner_WINFO!G15="Basispraktikum TI: Hardwarenaher Systementwurf
",Modulplaner_WINFO!G15="Basispraktikum zum ICPC-Programmierwettbewerb
",Modulplaner_WINFO!G15="Datenbanksysteme
",Modulplaner_WINFO!G15="Einführung in Rechnernetze
",Modulplaner_WINFO!G15="Lego Mindstorms - Basispraktikum
",Modulplaner_WINFO!G15="MARS-Basispraktikum
",Modulplaner_WINFO!G15="Mechano-Informatik in der Robotik
",Modulplaner_WINFO!G15="Web-Anwendungen und Serviceorientierte Architekturen I
",Modulplaner_WINFO!G15="Wirtschaftsinformatik I
",Modulplaner_WINFO!G15="Wirtschaftsinformatik II
"),4,IF(OR(Modulplaner_WINFO!G15="Algorithmen für planare Graphen
",Modulplaner_WINFO!G15="Algorithmische Methoden für schwere Optimierungsprobleme
",Modulplaner_WINFO!G15="Basispraktikum Web-Anwendungen und Serviceorientierte Architekturen (I)
",Modulplaner_WINFO!G15="Einführung in das Privatrecht
",Modulplaner_WINFO!G15="Flächen im CAD
",Modulplaner_WINFO!G15="Geometrische Grundlagen der Geometrieverarbeitung
",Modulplaner_WINFO!G15="Kurven im CAD
",Modulplaner_WINFO!G15="Mobile Computing und Internet der Dinge
",Modulplaner_WINFO!G15="Programmieren
",Modulplaner_WINFO!G15="Volkswirtschaftslehre
"),5,IF(OR(Modulplaner_WINFO!G15="Algorithmen I
",Modulplaner_WINFO!G15="Algorithmen II
",Modulplaner_WINFO!G15="Computergrafik
",Modulplaner_WINFO!G15="Digitaltechnik und Entwurfsverfahren
",Modulplaner_WINFO!G15="Echtzeitsysteme
",Modulplaner_WINFO!G15="Formale Systeme
",Modulplaner_WINFO!G15="Geistiger Eigentum und Datenschutz
",Modulplaner_WINFO!G15="Grundbegriffe der Informatik
",Modulplaner_WINFO!G15="Kognitive Systeme
",Modulplaner_WINFO!G15="Mensch-Maschine-Interaktion
",Modulplaner_WINFO!G15="Rechnerorganisation
",Modulplaner_WINFO!G15="Rechnerstrukturen
",Modulplaner_WINFO!G15="Robotik I - Einführung in die Robotik
",Modulplaner_WINFO!G15="Sicherheit
",Modulplaner_WINFO!G15="Softwaretechnik I
",Modulplaner_WINFO!G15="Softwaretechnik II
",Modulplaner_WINFO!G15="Telematik
",Modulplaner_WINFO!G15="Theoretische Informatik
",Modulplaner_WINFO!G15="Verfassungs- und Verwaltungsrecht
"),6,IF(OR(Modulplaner_WINFO!G15="Angewandte Informatik
",Modulplaner_WINFO!G15="Betriebswirtschafslehre
",Modulplaner_WINFO!G15="Mathematik I
",Modulplaner_WINFO!G15="Mathematik II
",Modulplaner_WINFO!G15="Teamprojekt Softwareentwicklung
"),8,IF(Modulplaner_WINFO!G15="Einführung in die Statistik
",10,9)))))))</f>
        <v/>
      </c>
      <c r="I21" t="str">
        <f>IF(ISBLANK(Modulplaner_WINFO!I15),"",Modulplaner_WINFO!I15&amp;"  "&amp;MIN(Modulplaner_WINFO!J15,IF(OR(Modulplaner_WINFO!I15="Geometrische Optimierung
",Modulplaner_WINFO!I15="Mikroprozessoren I
"),3,IF(OR(Modulplaner_WINFO!I15="Basispraktikum Arbeiten mit Datenbanksystemen
",Modulplaner_WINFO!I15="Basispraktikum Mobile Roboter
",Modulplaner_WINFO!I15="Basispraktikum Protocol Engineering
",Modulplaner_WINFO!I15="Basispraktikum TI: Hardwarenaher Systementwurf
",Modulplaner_WINFO!I15="Basispraktikum zum ICPC-Programmierwettbewerb
",Modulplaner_WINFO!I15="Datenbanksysteme
",Modulplaner_WINFO!I15="Einführung in Rechnernetze
",Modulplaner_WINFO!I15="Lego Mindstorms - Basispraktikum
",Modulplaner_WINFO!I15="MARS-Basispraktikum
",Modulplaner_WINFO!I15="Mechano-Informatik in der Robotik
",Modulplaner_WINFO!I15="Web-Anwendungen und Serviceorientierte Architekturen I
",Modulplaner_WINFO!I15="Wirtschaftsinformatik I
",Modulplaner_WINFO!I15="Wirtschaftsinformatik II
"),4,IF(OR(Modulplaner_WINFO!I15="Algorithmen für planare Graphen
",Modulplaner_WINFO!I15="Algorithmische Methoden für schwere Optimierungsprobleme
",Modulplaner_WINFO!I15="Basispraktikum Web-Anwendungen und Serviceorientierte Architekturen (I)
",Modulplaner_WINFO!I15="Einführung in das Privatrecht
",Modulplaner_WINFO!I15="Flächen im CAD
",Modulplaner_WINFO!I15="Geometrische Grundlagen der Geometrieverarbeitung
",Modulplaner_WINFO!I15="Kurven im CAD
",Modulplaner_WINFO!I15="Mobile Computing und Internet der Dinge
",Modulplaner_WINFO!I15="Programmieren
",Modulplaner_WINFO!I15="Volkswirtschaftslehre
"),5,IF(OR(Modulplaner_WINFO!I15="Algorithmen I
",Modulplaner_WINFO!I15="Algorithmen II
",Modulplaner_WINFO!I15="Computergrafik
",Modulplaner_WINFO!I15="Digitaltechnik und Entwurfsverfahren
",Modulplaner_WINFO!I15="Echtzeitsysteme
",Modulplaner_WINFO!I15="Formale Systeme
",Modulplaner_WINFO!I15="Geistiger Eigentum und Datenschutz
",Modulplaner_WINFO!I15="Grundbegriffe der Informatik
",Modulplaner_WINFO!I15="Kognitive Systeme
",Modulplaner_WINFO!I15="Mensch-Maschine-Interaktion
",Modulplaner_WINFO!I15="Rechnerorganisation
",Modulplaner_WINFO!I15="Rechnerstrukturen
",Modulplaner_WINFO!I15="Robotik I - Einführung in die Robotik
",Modulplaner_WINFO!I15="Sicherheit
",Modulplaner_WINFO!I15="Softwaretechnik I
",Modulplaner_WINFO!I15="Softwaretechnik II
",Modulplaner_WINFO!I15="Telematik
",Modulplaner_WINFO!I15="Theoretische Informatik
",Modulplaner_WINFO!I15="Verfassungs- und Verwaltungsrecht
"),6,IF(OR(Modulplaner_WINFO!I15="Angewandte Informatik
",Modulplaner_WINFO!I15="Betriebswirtschafslehre
",Modulplaner_WINFO!I15="Mathematik I
",Modulplaner_WINFO!I15="Mathematik II
",Modulplaner_WINFO!I15="Teamprojekt Softwareentwicklung
"),8,IF(Modulplaner_WINFO!I15="Einführung in die Statistik
",10,9)))))))&amp;"/"&amp;IF(OR(Modulplaner_WINFO!I15="Geometrische Optimierung
",Modulplaner_WINFO!I15="Mikroprozessoren I
"),3,IF(OR(Modulplaner_WINFO!I15="Basispraktikum Arbeiten mit Datenbanksystemen
",Modulplaner_WINFO!I15="Basispraktikum Mobile Roboter
",Modulplaner_WINFO!I15="Basispraktikum Protocol Engineering
",Modulplaner_WINFO!I15="Basispraktikum TI: Hardwarenaher Systementwurf
",Modulplaner_WINFO!I15="Basispraktikum zum ICPC-Programmierwettbewerb
",Modulplaner_WINFO!I15="Datenbanksysteme
",Modulplaner_WINFO!I15="Einführung in Rechnernetze
",Modulplaner_WINFO!I15="Lego Mindstorms - Basispraktikum
",Modulplaner_WINFO!I15="MARS-Basispraktikum
",Modulplaner_WINFO!I15="Mechano-Informatik in der Robotik
",Modulplaner_WINFO!I15="Web-Anwendungen und Serviceorientierte Architekturen I
",Modulplaner_WINFO!I15="Wirtschaftsinformatik I
",Modulplaner_WINFO!I15="Wirtschaftsinformatik II
"),4,IF(OR(Modulplaner_WINFO!I15="Algorithmen für planare Graphen
",Modulplaner_WINFO!I15="Algorithmische Methoden für schwere Optimierungsprobleme
",Modulplaner_WINFO!I15="Basispraktikum Web-Anwendungen und Serviceorientierte Architekturen (I)
",Modulplaner_WINFO!I15="Einführung in das Privatrecht
",Modulplaner_WINFO!I15="Flächen im CAD
",Modulplaner_WINFO!I15="Geometrische Grundlagen der Geometrieverarbeitung
",Modulplaner_WINFO!I15="Kurven im CAD
",Modulplaner_WINFO!I15="Mobile Computing und Internet der Dinge
",Modulplaner_WINFO!I15="Programmieren
",Modulplaner_WINFO!I15="Volkswirtschaftslehre
"),5,IF(OR(Modulplaner_WINFO!I15="Algorithmen I
",Modulplaner_WINFO!I15="Algorithmen II
",Modulplaner_WINFO!I15="Computergrafik
",Modulplaner_WINFO!I15="Digitaltechnik und Entwurfsverfahren
",Modulplaner_WINFO!I15="Echtzeitsysteme
",Modulplaner_WINFO!I15="Formale Systeme
",Modulplaner_WINFO!I15="Geistiger Eigentum und Datenschutz
",Modulplaner_WINFO!I15="Grundbegriffe der Informatik
",Modulplaner_WINFO!I15="Kognitive Systeme
",Modulplaner_WINFO!I15="Mensch-Maschine-Interaktion
",Modulplaner_WINFO!I15="Rechnerorganisation
",Modulplaner_WINFO!I15="Rechnerstrukturen
",Modulplaner_WINFO!I15="Robotik I - Einführung in die Robotik
",Modulplaner_WINFO!I15="Sicherheit
",Modulplaner_WINFO!I15="Softwaretechnik I
",Modulplaner_WINFO!I15="Softwaretechnik II
",Modulplaner_WINFO!I15="Telematik
",Modulplaner_WINFO!I15="Theoretische Informatik
",Modulplaner_WINFO!I15="Verfassungs- und Verwaltungsrecht
"),6,IF(OR(Modulplaner_WINFO!I15="Angewandte Informatik
",Modulplaner_WINFO!I15="Betriebswirtschafslehre
",Modulplaner_WINFO!I15="Mathematik I
",Modulplaner_WINFO!I15="Mathematik II
",Modulplaner_WINFO!I15="Teamprojekt Softwareentwicklung
"),8,IF(Modulplaner_WINFO!I15="Einführung in die Statistik
",10,9)))))))</f>
        <v/>
      </c>
      <c r="J21" t="str">
        <f>IF(ISBLANK(Modulplaner_WINFO!K15),"",Modulplaner_WINFO!K15&amp;"  "&amp;MIN(Modulplaner_WINFO!L15,IF(OR(Modulplaner_WINFO!K15="Geometrische Optimierung
",Modulplaner_WINFO!K15="Mikroprozessoren I
"),3,IF(OR(Modulplaner_WINFO!K15="Basispraktikum Arbeiten mit Datenbanksystemen
",Modulplaner_WINFO!K15="Basispraktikum Mobile Roboter
",Modulplaner_WINFO!K15="Basispraktikum Protocol Engineering
",Modulplaner_WINFO!K15="Basispraktikum TI: Hardwarenaher Systementwurf
",Modulplaner_WINFO!K15="Basispraktikum zum ICPC-Programmierwettbewerb
",Modulplaner_WINFO!K15="Datenbanksysteme
",Modulplaner_WINFO!K15="Einführung in Rechnernetze
",Modulplaner_WINFO!K15="Lego Mindstorms - Basispraktikum
",Modulplaner_WINFO!K15="MARS-Basispraktikum
",Modulplaner_WINFO!K15="Mechano-Informatik in der Robotik
",Modulplaner_WINFO!K15="Web-Anwendungen und Serviceorientierte Architekturen I
",Modulplaner_WINFO!K15="Wirtschaftsinformatik I
",Modulplaner_WINFO!K15="Wirtschaftsinformatik II
"),4,IF(OR(Modulplaner_WINFO!K15="Algorithmen für planare Graphen
",Modulplaner_WINFO!K15="Algorithmische Methoden für schwere Optimierungsprobleme
",Modulplaner_WINFO!K15="Basispraktikum Web-Anwendungen und Serviceorientierte Architekturen (I)
",Modulplaner_WINFO!K15="Einführung in das Privatrecht
",Modulplaner_WINFO!K15="Flächen im CAD
",Modulplaner_WINFO!K15="Geometrische Grundlagen der Geometrieverarbeitung
",Modulplaner_WINFO!K15="Kurven im CAD
",Modulplaner_WINFO!K15="Mobile Computing und Internet der Dinge
",Modulplaner_WINFO!K15="Programmieren
",Modulplaner_WINFO!K15="Volkswirtschaftslehre
"),5,IF(OR(Modulplaner_WINFO!K15="Algorithmen I
",Modulplaner_WINFO!K15="Algorithmen II
",Modulplaner_WINFO!K15="Computergrafik
",Modulplaner_WINFO!K15="Digitaltechnik und Entwurfsverfahren
",Modulplaner_WINFO!K15="Echtzeitsysteme
",Modulplaner_WINFO!K15="Formale Systeme
",Modulplaner_WINFO!K15="Geistiger Eigentum und Datenschutz
",Modulplaner_WINFO!K15="Grundbegriffe der Informatik
",Modulplaner_WINFO!K15="Kognitive Systeme
",Modulplaner_WINFO!K15="Mensch-Maschine-Interaktion
",Modulplaner_WINFO!K15="Rechnerorganisation
",Modulplaner_WINFO!K15="Rechnerstrukturen
",Modulplaner_WINFO!K15="Robotik I - Einführung in die Robotik
",Modulplaner_WINFO!K15="Sicherheit
",Modulplaner_WINFO!K15="Softwaretechnik I
",Modulplaner_WINFO!K15="Softwaretechnik II
",Modulplaner_WINFO!K15="Telematik
",Modulplaner_WINFO!K15="Theoretische Informatik
",Modulplaner_WINFO!K15="Verfassungs- und Verwaltungsrecht
"),6,IF(OR(Modulplaner_WINFO!K15="Angewandte Informatik
",Modulplaner_WINFO!K15="Betriebswirtschafslehre
",Modulplaner_WINFO!K15="Mathematik I
",Modulplaner_WINFO!K15="Mathematik II
",Modulplaner_WINFO!K15="Teamprojekt Softwareentwicklung
"),8,IF(Modulplaner_WINFO!K15="Einführung in die Statistik
",10,9)))))))&amp;"/"&amp;IF(OR(Modulplaner_WINFO!K15="Geometrische Optimierung
",Modulplaner_WINFO!K15="Mikroprozessoren I
"),3,IF(OR(Modulplaner_WINFO!K15="Basispraktikum Arbeiten mit Datenbanksystemen
",Modulplaner_WINFO!K15="Basispraktikum Mobile Roboter
",Modulplaner_WINFO!K15="Basispraktikum Protocol Engineering
",Modulplaner_WINFO!K15="Basispraktikum TI: Hardwarenaher Systementwurf
",Modulplaner_WINFO!K15="Basispraktikum zum ICPC-Programmierwettbewerb
",Modulplaner_WINFO!K15="Datenbanksysteme
",Modulplaner_WINFO!K15="Einführung in Rechnernetze
",Modulplaner_WINFO!K15="Lego Mindstorms - Basispraktikum
",Modulplaner_WINFO!K15="MARS-Basispraktikum
",Modulplaner_WINFO!K15="Mechano-Informatik in der Robotik
",Modulplaner_WINFO!K15="Web-Anwendungen und Serviceorientierte Architekturen I
",Modulplaner_WINFO!K15="Wirtschaftsinformatik I
",Modulplaner_WINFO!K15="Wirtschaftsinformatik II
"),4,IF(OR(Modulplaner_WINFO!K15="Algorithmen für planare Graphen
",Modulplaner_WINFO!K15="Algorithmische Methoden für schwere Optimierungsprobleme
",Modulplaner_WINFO!K15="Basispraktikum Web-Anwendungen und Serviceorientierte Architekturen (I)
",Modulplaner_WINFO!K15="Einführung in das Privatrecht
",Modulplaner_WINFO!K15="Flächen im CAD
",Modulplaner_WINFO!K15="Geometrische Grundlagen der Geometrieverarbeitung
",Modulplaner_WINFO!K15="Kurven im CAD
",Modulplaner_WINFO!K15="Mobile Computing und Internet der Dinge
",Modulplaner_WINFO!K15="Programmieren
",Modulplaner_WINFO!K15="Volkswirtschaftslehre
"),5,IF(OR(Modulplaner_WINFO!K15="Algorithmen I
",Modulplaner_WINFO!K15="Algorithmen II
",Modulplaner_WINFO!K15="Computergrafik
",Modulplaner_WINFO!K15="Digitaltechnik und Entwurfsverfahren
",Modulplaner_WINFO!K15="Echtzeitsysteme
",Modulplaner_WINFO!K15="Formale Systeme
",Modulplaner_WINFO!K15="Geistiger Eigentum und Datenschutz
",Modulplaner_WINFO!K15="Grundbegriffe der Informatik
",Modulplaner_WINFO!K15="Kognitive Systeme
",Modulplaner_WINFO!K15="Mensch-Maschine-Interaktion
",Modulplaner_WINFO!K15="Rechnerorganisation
",Modulplaner_WINFO!K15="Rechnerstrukturen
",Modulplaner_WINFO!K15="Robotik I - Einführung in die Robotik
",Modulplaner_WINFO!K15="Sicherheit
",Modulplaner_WINFO!K15="Softwaretechnik I
",Modulplaner_WINFO!K15="Softwaretechnik II
",Modulplaner_WINFO!K15="Telematik
",Modulplaner_WINFO!K15="Theoretische Informatik
",Modulplaner_WINFO!K15="Verfassungs- und Verwaltungsrecht
"),6,IF(OR(Modulplaner_WINFO!K15="Angewandte Informatik
",Modulplaner_WINFO!K15="Betriebswirtschafslehre
",Modulplaner_WINFO!K15="Mathematik I
",Modulplaner_WINFO!K15="Mathematik II
",Modulplaner_WINFO!K15="Teamprojekt Softwareentwicklung
"),8,IF(Modulplaner_WINFO!K15="Einführung in die Statistik
",10,9)))))))</f>
        <v/>
      </c>
      <c r="K21" t="str">
        <f>IF(ISBLANK(Modulplaner_WINFO!M15),"",Modulplaner_WINFO!M15&amp;"  "&amp;MIN(Modulplaner_WINFO!N15,IF(OR(Modulplaner_WINFO!M15="Geometrische Optimierung
",Modulplaner_WINFO!M15="Mikroprozessoren I
"),3,IF(OR(Modulplaner_WINFO!M15="Basispraktikum Arbeiten mit Datenbanksystemen
",Modulplaner_WINFO!M15="Basispraktikum Mobile Roboter
",Modulplaner_WINFO!M15="Basispraktikum Protocol Engineering
",Modulplaner_WINFO!M15="Basispraktikum TI: Hardwarenaher Systementwurf
",Modulplaner_WINFO!M15="Basispraktikum zum ICPC-Programmierwettbewerb
",Modulplaner_WINFO!M15="Datenbanksysteme
",Modulplaner_WINFO!M15="Einführung in Rechnernetze
",Modulplaner_WINFO!M15="Lego Mindstorms - Basispraktikum
",Modulplaner_WINFO!M15="MARS-Basispraktikum
",Modulplaner_WINFO!M15="Mechano-Informatik in der Robotik
",Modulplaner_WINFO!M15="Web-Anwendungen und Serviceorientierte Architekturen I
",Modulplaner_WINFO!M15="Wirtschaftsinformatik I
",Modulplaner_WINFO!M15="Wirtschaftsinformatik II
"),4,IF(OR(Modulplaner_WINFO!M15="Algorithmen für planare Graphen
",Modulplaner_WINFO!M15="Algorithmische Methoden für schwere Optimierungsprobleme
",Modulplaner_WINFO!M15="Basispraktikum Web-Anwendungen und Serviceorientierte Architekturen (I)
",Modulplaner_WINFO!M15="Einführung in das Privatrecht
",Modulplaner_WINFO!M15="Flächen im CAD
",Modulplaner_WINFO!M15="Geometrische Grundlagen der Geometrieverarbeitung
",Modulplaner_WINFO!M15="Kurven im CAD
",Modulplaner_WINFO!M15="Mobile Computing und Internet der Dinge
",Modulplaner_WINFO!M15="Programmieren
",Modulplaner_WINFO!M15="Volkswirtschaftslehre
"),5,IF(OR(Modulplaner_WINFO!M15="Algorithmen I
",Modulplaner_WINFO!M15="Algorithmen II
",Modulplaner_WINFO!M15="Computergrafik
",Modulplaner_WINFO!M15="Digitaltechnik und Entwurfsverfahren
",Modulplaner_WINFO!M15="Echtzeitsysteme
",Modulplaner_WINFO!M15="Formale Systeme
",Modulplaner_WINFO!M15="Geistiger Eigentum und Datenschutz
",Modulplaner_WINFO!M15="Grundbegriffe der Informatik
",Modulplaner_WINFO!M15="Kognitive Systeme
",Modulplaner_WINFO!M15="Mensch-Maschine-Interaktion
",Modulplaner_WINFO!M15="Rechnerorganisation
",Modulplaner_WINFO!M15="Rechnerstrukturen
",Modulplaner_WINFO!M15="Robotik I - Einführung in die Robotik
",Modulplaner_WINFO!M15="Sicherheit
",Modulplaner_WINFO!M15="Softwaretechnik I
",Modulplaner_WINFO!M15="Softwaretechnik II
",Modulplaner_WINFO!M15="Telematik
",Modulplaner_WINFO!M15="Theoretische Informatik
",Modulplaner_WINFO!M15="Verfassungs- und Verwaltungsrecht
"),6,IF(OR(Modulplaner_WINFO!M15="Angewandte Informatik
",Modulplaner_WINFO!M15="Betriebswirtschafslehre
",Modulplaner_WINFO!M15="Mathematik I
",Modulplaner_WINFO!M15="Mathematik II
",Modulplaner_WINFO!M15="Teamprojekt Softwareentwicklung
"),8,IF(Modulplaner_WINFO!M15="Einführung in die Statistik
",10,9)))))))&amp;"/"&amp;IF(OR(Modulplaner_WINFO!M15="Geometrische Optimierung
",Modulplaner_WINFO!M15="Mikroprozessoren I
"),3,IF(OR(Modulplaner_WINFO!M15="Basispraktikum Arbeiten mit Datenbanksystemen
",Modulplaner_WINFO!M15="Basispraktikum Mobile Roboter
",Modulplaner_WINFO!M15="Basispraktikum Protocol Engineering
",Modulplaner_WINFO!M15="Basispraktikum TI: Hardwarenaher Systementwurf
",Modulplaner_WINFO!M15="Basispraktikum zum ICPC-Programmierwettbewerb
",Modulplaner_WINFO!M15="Datenbanksysteme
",Modulplaner_WINFO!M15="Einführung in Rechnernetze
",Modulplaner_WINFO!M15="Lego Mindstorms - Basispraktikum
",Modulplaner_WINFO!M15="MARS-Basispraktikum
",Modulplaner_WINFO!M15="Mechano-Informatik in der Robotik
",Modulplaner_WINFO!M15="Web-Anwendungen und Serviceorientierte Architekturen I
",Modulplaner_WINFO!M15="Wirtschaftsinformatik I
",Modulplaner_WINFO!M15="Wirtschaftsinformatik II
"),4,IF(OR(Modulplaner_WINFO!M15="Algorithmen für planare Graphen
",Modulplaner_WINFO!M15="Algorithmische Methoden für schwere Optimierungsprobleme
",Modulplaner_WINFO!M15="Basispraktikum Web-Anwendungen und Serviceorientierte Architekturen (I)
",Modulplaner_WINFO!M15="Einführung in das Privatrecht
",Modulplaner_WINFO!M15="Flächen im CAD
",Modulplaner_WINFO!M15="Geometrische Grundlagen der Geometrieverarbeitung
",Modulplaner_WINFO!M15="Kurven im CAD
",Modulplaner_WINFO!M15="Mobile Computing und Internet der Dinge
",Modulplaner_WINFO!M15="Programmieren
",Modulplaner_WINFO!M15="Volkswirtschaftslehre
"),5,IF(OR(Modulplaner_WINFO!M15="Algorithmen I
",Modulplaner_WINFO!M15="Algorithmen II
",Modulplaner_WINFO!M15="Computergrafik
",Modulplaner_WINFO!M15="Digitaltechnik und Entwurfsverfahren
",Modulplaner_WINFO!M15="Echtzeitsysteme
",Modulplaner_WINFO!M15="Formale Systeme
",Modulplaner_WINFO!M15="Geistiger Eigentum und Datenschutz
",Modulplaner_WINFO!M15="Grundbegriffe der Informatik
",Modulplaner_WINFO!M15="Kognitive Systeme
",Modulplaner_WINFO!M15="Mensch-Maschine-Interaktion
",Modulplaner_WINFO!M15="Rechnerorganisation
",Modulplaner_WINFO!M15="Rechnerstrukturen
",Modulplaner_WINFO!M15="Robotik I - Einführung in die Robotik
",Modulplaner_WINFO!M15="Sicherheit
",Modulplaner_WINFO!M15="Softwaretechnik I
",Modulplaner_WINFO!M15="Softwaretechnik II
",Modulplaner_WINFO!M15="Telematik
",Modulplaner_WINFO!M15="Theoretische Informatik
",Modulplaner_WINFO!M15="Verfassungs- und Verwaltungsrecht
"),6,IF(OR(Modulplaner_WINFO!M15="Angewandte Informatik
",Modulplaner_WINFO!M15="Betriebswirtschafslehre
",Modulplaner_WINFO!M15="Mathematik I
",Modulplaner_WINFO!M15="Mathematik II
",Modulplaner_WINFO!M15="Teamprojekt Softwareentwicklung
"),8,IF(Modulplaner_WINFO!M15="Einführung in die Statistik
",10,9)))))))</f>
        <v/>
      </c>
      <c r="L21" t="str">
        <f>IF(ISBLANK(Modulplaner_WINFO!O15),"",Modulplaner_WINFO!O15&amp;"  "&amp;MIN(Modulplaner_WINFO!P15,IF(OR(Modulplaner_WINFO!O15="Geometrische Optimierung
",Modulplaner_WINFO!O15="Mikroprozessoren I
"),3,IF(OR(Modulplaner_WINFO!O15="Basispraktikum Arbeiten mit Datenbanksystemen
",Modulplaner_WINFO!O15="Basispraktikum Mobile Roboter
",Modulplaner_WINFO!O15="Basispraktikum Protocol Engineering
",Modulplaner_WINFO!O15="Basispraktikum TI: Hardwarenaher Systementwurf
",Modulplaner_WINFO!O15="Basispraktikum zum ICPC-Programmierwettbewerb
",Modulplaner_WINFO!O15="Datenbanksysteme
",Modulplaner_WINFO!O15="Einführung in Rechnernetze
",Modulplaner_WINFO!O15="Lego Mindstorms - Basispraktikum
",Modulplaner_WINFO!O15="MARS-Basispraktikum
",Modulplaner_WINFO!O15="Mechano-Informatik in der Robotik
",Modulplaner_WINFO!O15="Web-Anwendungen und Serviceorientierte Architekturen I
",Modulplaner_WINFO!O15="Wirtschaftsinformatik I
",Modulplaner_WINFO!O15="Wirtschaftsinformatik II
"),4,IF(OR(Modulplaner_WINFO!O15="Algorithmen für planare Graphen
",Modulplaner_WINFO!O15="Algorithmische Methoden für schwere Optimierungsprobleme
",Modulplaner_WINFO!O15="Basispraktikum Web-Anwendungen und Serviceorientierte Architekturen (I)
",Modulplaner_WINFO!O15="Einführung in das Privatrecht
",Modulplaner_WINFO!O15="Flächen im CAD
",Modulplaner_WINFO!O15="Geometrische Grundlagen der Geometrieverarbeitung
",Modulplaner_WINFO!O15="Kurven im CAD
",Modulplaner_WINFO!O15="Mobile Computing und Internet der Dinge
",Modulplaner_WINFO!O15="Programmieren
",Modulplaner_WINFO!O15="Volkswirtschaftslehre
"),5,IF(OR(Modulplaner_WINFO!O15="Algorithmen I
",Modulplaner_WINFO!O15="Algorithmen II
",Modulplaner_WINFO!O15="Computergrafik
",Modulplaner_WINFO!O15="Digitaltechnik und Entwurfsverfahren
",Modulplaner_WINFO!O15="Echtzeitsysteme
",Modulplaner_WINFO!O15="Formale Systeme
",Modulplaner_WINFO!O15="Geistiger Eigentum und Datenschutz
",Modulplaner_WINFO!O15="Grundbegriffe der Informatik
",Modulplaner_WINFO!O15="Kognitive Systeme
",Modulplaner_WINFO!O15="Mensch-Maschine-Interaktion
",Modulplaner_WINFO!O15="Rechnerorganisation
",Modulplaner_WINFO!O15="Rechnerstrukturen
",Modulplaner_WINFO!O15="Robotik I - Einführung in die Robotik
",Modulplaner_WINFO!O15="Sicherheit
",Modulplaner_WINFO!O15="Softwaretechnik I
",Modulplaner_WINFO!O15="Softwaretechnik II
",Modulplaner_WINFO!O15="Telematik
",Modulplaner_WINFO!O15="Theoretische Informatik
",Modulplaner_WINFO!O15="Verfassungs- und Verwaltungsrecht
"),6,IF(OR(Modulplaner_WINFO!O15="Angewandte Informatik
",Modulplaner_WINFO!O15="Betriebswirtschafslehre
",Modulplaner_WINFO!O15="Mathematik I
",Modulplaner_WINFO!O15="Mathematik II
",Modulplaner_WINFO!O15="Teamprojekt Softwareentwicklung
"),8,IF(Modulplaner_WINFO!O15="Einführung in die Statistik
",10,9)))))))&amp;"/"&amp;IF(OR(Modulplaner_WINFO!O15="Geometrische Optimierung
",Modulplaner_WINFO!O15="Mikroprozessoren I
"),3,IF(OR(Modulplaner_WINFO!O15="Basispraktikum Arbeiten mit Datenbanksystemen
",Modulplaner_WINFO!O15="Basispraktikum Mobile Roboter
",Modulplaner_WINFO!O15="Basispraktikum Protocol Engineering
",Modulplaner_WINFO!O15="Basispraktikum TI: Hardwarenaher Systementwurf
",Modulplaner_WINFO!O15="Basispraktikum zum ICPC-Programmierwettbewerb
",Modulplaner_WINFO!O15="Datenbanksysteme
",Modulplaner_WINFO!O15="Einführung in Rechnernetze
",Modulplaner_WINFO!O15="Lego Mindstorms - Basispraktikum
",Modulplaner_WINFO!O15="MARS-Basispraktikum
",Modulplaner_WINFO!O15="Mechano-Informatik in der Robotik
",Modulplaner_WINFO!O15="Web-Anwendungen und Serviceorientierte Architekturen I
",Modulplaner_WINFO!O15="Wirtschaftsinformatik I
",Modulplaner_WINFO!O15="Wirtschaftsinformatik II
"),4,IF(OR(Modulplaner_WINFO!O15="Algorithmen für planare Graphen
",Modulplaner_WINFO!O15="Algorithmische Methoden für schwere Optimierungsprobleme
",Modulplaner_WINFO!O15="Basispraktikum Web-Anwendungen und Serviceorientierte Architekturen (I)
",Modulplaner_WINFO!O15="Einführung in das Privatrecht
",Modulplaner_WINFO!O15="Flächen im CAD
",Modulplaner_WINFO!O15="Geometrische Grundlagen der Geometrieverarbeitung
",Modulplaner_WINFO!O15="Kurven im CAD
",Modulplaner_WINFO!O15="Mobile Computing und Internet der Dinge
",Modulplaner_WINFO!O15="Programmieren
",Modulplaner_WINFO!O15="Volkswirtschaftslehre
"),5,IF(OR(Modulplaner_WINFO!O15="Algorithmen I
",Modulplaner_WINFO!O15="Algorithmen II
",Modulplaner_WINFO!O15="Computergrafik
",Modulplaner_WINFO!O15="Digitaltechnik und Entwurfsverfahren
",Modulplaner_WINFO!O15="Echtzeitsysteme
",Modulplaner_WINFO!O15="Formale Systeme
",Modulplaner_WINFO!O15="Geistiger Eigentum und Datenschutz
",Modulplaner_WINFO!O15="Grundbegriffe der Informatik
",Modulplaner_WINFO!O15="Kognitive Systeme
",Modulplaner_WINFO!O15="Mensch-Maschine-Interaktion
",Modulplaner_WINFO!O15="Rechnerorganisation
",Modulplaner_WINFO!O15="Rechnerstrukturen
",Modulplaner_WINFO!O15="Robotik I - Einführung in die Robotik
",Modulplaner_WINFO!O15="Sicherheit
",Modulplaner_WINFO!O15="Softwaretechnik I
",Modulplaner_WINFO!O15="Softwaretechnik II
",Modulplaner_WINFO!O15="Telematik
",Modulplaner_WINFO!O15="Theoretische Informatik
",Modulplaner_WINFO!O15="Verfassungs- und Verwaltungsrecht
"),6,IF(OR(Modulplaner_WINFO!O15="Angewandte Informatik
",Modulplaner_WINFO!O15="Betriebswirtschafslehre
",Modulplaner_WINFO!O15="Mathematik I
",Modulplaner_WINFO!O15="Mathematik II
",Modulplaner_WINFO!O15="Teamprojekt Softwareentwicklung
"),8,IF(Modulplaner_WINFO!O15="Einführung in die Statistik
",10,9)))))))</f>
        <v/>
      </c>
      <c r="M21" t="str">
        <f>IF(ISBLANK(Modulplaner_WINFO!Q15),"",Modulplaner_WINFO!Q15&amp;"  "&amp;MIN(Modulplaner_WINFO!R15,IF(OR(Modulplaner_WINFO!Q15="Geometrische Optimierung
",Modulplaner_WINFO!Q15="Mikroprozessoren I
"),3,IF(OR(Modulplaner_WINFO!Q15="Basispraktikum Arbeiten mit Datenbanksystemen
",Modulplaner_WINFO!Q15="Basispraktikum Mobile Roboter
",Modulplaner_WINFO!Q15="Basispraktikum Protocol Engineering
",Modulplaner_WINFO!Q15="Basispraktikum TI: Hardwarenaher Systementwurf
",Modulplaner_WINFO!Q15="Basispraktikum zum ICPC-Programmierwettbewerb
",Modulplaner_WINFO!Q15="Datenbanksysteme
",Modulplaner_WINFO!Q15="Einführung in Rechnernetze
",Modulplaner_WINFO!Q15="Lego Mindstorms - Basispraktikum
",Modulplaner_WINFO!Q15="MARS-Basispraktikum
",Modulplaner_WINFO!Q15="Mechano-Informatik in der Robotik
",Modulplaner_WINFO!Q15="Web-Anwendungen und Serviceorientierte Architekturen I
",Modulplaner_WINFO!Q15="Wirtschaftsinformatik I
",Modulplaner_WINFO!Q15="Wirtschaftsinformatik II
"),4,IF(OR(Modulplaner_WINFO!Q15="Algorithmen für planare Graphen
",Modulplaner_WINFO!Q15="Algorithmische Methoden für schwere Optimierungsprobleme
",Modulplaner_WINFO!Q15="Basispraktikum Web-Anwendungen und Serviceorientierte Architekturen (I)
",Modulplaner_WINFO!Q15="Einführung in das Privatrecht
",Modulplaner_WINFO!Q15="Flächen im CAD
",Modulplaner_WINFO!Q15="Geometrische Grundlagen der Geometrieverarbeitung
",Modulplaner_WINFO!Q15="Kurven im CAD
",Modulplaner_WINFO!Q15="Mobile Computing und Internet der Dinge
",Modulplaner_WINFO!Q15="Programmieren
",Modulplaner_WINFO!Q15="Volkswirtschaftslehre
"),5,IF(OR(Modulplaner_WINFO!Q15="Algorithmen I
",Modulplaner_WINFO!Q15="Algorithmen II
",Modulplaner_WINFO!Q15="Computergrafik
",Modulplaner_WINFO!Q15="Digitaltechnik und Entwurfsverfahren
",Modulplaner_WINFO!Q15="Echtzeitsysteme
",Modulplaner_WINFO!Q15="Formale Systeme
",Modulplaner_WINFO!Q15="Geistiger Eigentum und Datenschutz
",Modulplaner_WINFO!Q15="Grundbegriffe der Informatik
",Modulplaner_WINFO!Q15="Kognitive Systeme
",Modulplaner_WINFO!Q15="Mensch-Maschine-Interaktion
",Modulplaner_WINFO!Q15="Rechnerorganisation
",Modulplaner_WINFO!Q15="Rechnerstrukturen
",Modulplaner_WINFO!Q15="Robotik I - Einführung in die Robotik
",Modulplaner_WINFO!Q15="Sicherheit
",Modulplaner_WINFO!Q15="Softwaretechnik I
",Modulplaner_WINFO!Q15="Softwaretechnik II
",Modulplaner_WINFO!Q15="Telematik
",Modulplaner_WINFO!Q15="Theoretische Informatik
",Modulplaner_WINFO!Q15="Verfassungs- und Verwaltungsrecht
"),6,IF(OR(Modulplaner_WINFO!Q15="Angewandte Informatik
",Modulplaner_WINFO!Q15="Betriebswirtschafslehre
",Modulplaner_WINFO!Q15="Mathematik I
",Modulplaner_WINFO!Q15="Mathematik II
",Modulplaner_WINFO!Q15="Teamprojekt Softwareentwicklung
"),8,IF(Modulplaner_WINFO!Q15="Einführung in die Statistik
",10,9)))))))&amp;"/"&amp;IF(OR(Modulplaner_WINFO!Q15="Geometrische Optimierung
",Modulplaner_WINFO!Q15="Mikroprozessoren I
"),3,IF(OR(Modulplaner_WINFO!Q15="Basispraktikum Arbeiten mit Datenbanksystemen
",Modulplaner_WINFO!Q15="Basispraktikum Mobile Roboter
",Modulplaner_WINFO!Q15="Basispraktikum Protocol Engineering
",Modulplaner_WINFO!Q15="Basispraktikum TI: Hardwarenaher Systementwurf
",Modulplaner_WINFO!Q15="Basispraktikum zum ICPC-Programmierwettbewerb
",Modulplaner_WINFO!Q15="Datenbanksysteme
",Modulplaner_WINFO!Q15="Einführung in Rechnernetze
",Modulplaner_WINFO!Q15="Lego Mindstorms - Basispraktikum
",Modulplaner_WINFO!Q15="MARS-Basispraktikum
",Modulplaner_WINFO!Q15="Mechano-Informatik in der Robotik
",Modulplaner_WINFO!Q15="Web-Anwendungen und Serviceorientierte Architekturen I
",Modulplaner_WINFO!Q15="Wirtschaftsinformatik I
",Modulplaner_WINFO!Q15="Wirtschaftsinformatik II
"),4,IF(OR(Modulplaner_WINFO!Q15="Algorithmen für planare Graphen
",Modulplaner_WINFO!Q15="Algorithmische Methoden für schwere Optimierungsprobleme
",Modulplaner_WINFO!Q15="Basispraktikum Web-Anwendungen und Serviceorientierte Architekturen (I)
",Modulplaner_WINFO!Q15="Einführung in das Privatrecht
",Modulplaner_WINFO!Q15="Flächen im CAD
",Modulplaner_WINFO!Q15="Geometrische Grundlagen der Geometrieverarbeitung
",Modulplaner_WINFO!Q15="Kurven im CAD
",Modulplaner_WINFO!Q15="Mobile Computing und Internet der Dinge
",Modulplaner_WINFO!Q15="Programmieren
",Modulplaner_WINFO!Q15="Volkswirtschaftslehre
"),5,IF(OR(Modulplaner_WINFO!Q15="Algorithmen I
",Modulplaner_WINFO!Q15="Algorithmen II
",Modulplaner_WINFO!Q15="Computergrafik
",Modulplaner_WINFO!Q15="Digitaltechnik und Entwurfsverfahren
",Modulplaner_WINFO!Q15="Echtzeitsysteme
",Modulplaner_WINFO!Q15="Formale Systeme
",Modulplaner_WINFO!Q15="Geistiger Eigentum und Datenschutz
",Modulplaner_WINFO!Q15="Grundbegriffe der Informatik
",Modulplaner_WINFO!Q15="Kognitive Systeme
",Modulplaner_WINFO!Q15="Mensch-Maschine-Interaktion
",Modulplaner_WINFO!Q15="Rechnerorganisation
",Modulplaner_WINFO!Q15="Rechnerstrukturen
",Modulplaner_WINFO!Q15="Robotik I - Einführung in die Robotik
",Modulplaner_WINFO!Q15="Sicherheit
",Modulplaner_WINFO!Q15="Softwaretechnik I
",Modulplaner_WINFO!Q15="Softwaretechnik II
",Modulplaner_WINFO!Q15="Telematik
",Modulplaner_WINFO!Q15="Theoretische Informatik
",Modulplaner_WINFO!Q15="Verfassungs- und Verwaltungsrecht
"),6,IF(OR(Modulplaner_WINFO!Q15="Angewandte Informatik
",Modulplaner_WINFO!Q15="Betriebswirtschafslehre
",Modulplaner_WINFO!Q15="Mathematik I
",Modulplaner_WINFO!Q15="Mathematik II
",Modulplaner_WINFO!Q15="Teamprojekt Softwareentwicklung
"),8,IF(Modulplaner_WINFO!Q15="Einführung in die Statistik
",10,9)))))))</f>
        <v/>
      </c>
      <c r="N21" t="str">
        <f>IF(ISBLANK(Modulplaner_WINFO!S15),"",Modulplaner_WINFO!S15&amp;"  "&amp;MIN(Modulplaner_WINFO!T15,IF(OR(Modulplaner_WINFO!S15="Geometrische Optimierung
",Modulplaner_WINFO!S15="Mikroprozessoren I
"),3,IF(OR(Modulplaner_WINFO!S15="Basispraktikum Arbeiten mit Datenbanksystemen
",Modulplaner_WINFO!S15="Basispraktikum Mobile Roboter
",Modulplaner_WINFO!S15="Basispraktikum Protocol Engineering
",Modulplaner_WINFO!S15="Basispraktikum TI: Hardwarenaher Systementwurf
",Modulplaner_WINFO!S15="Basispraktikum zum ICPC-Programmierwettbewerb
",Modulplaner_WINFO!S15="Datenbanksysteme
",Modulplaner_WINFO!S15="Einführung in Rechnernetze
",Modulplaner_WINFO!S15="Lego Mindstorms - Basispraktikum
",Modulplaner_WINFO!S15="MARS-Basispraktikum
",Modulplaner_WINFO!S15="Mechano-Informatik in der Robotik
",Modulplaner_WINFO!S15="Web-Anwendungen und Serviceorientierte Architekturen I
",Modulplaner_WINFO!S15="Wirtschaftsinformatik I
",Modulplaner_WINFO!S15="Wirtschaftsinformatik II
"),4,IF(OR(Modulplaner_WINFO!S15="Algorithmen für planare Graphen
",Modulplaner_WINFO!S15="Algorithmische Methoden für schwere Optimierungsprobleme
",Modulplaner_WINFO!S15="Basispraktikum Web-Anwendungen und Serviceorientierte Architekturen (I)
",Modulplaner_WINFO!S15="Einführung in das Privatrecht
",Modulplaner_WINFO!S15="Flächen im CAD
",Modulplaner_WINFO!S15="Geometrische Grundlagen der Geometrieverarbeitung
",Modulplaner_WINFO!S15="Kurven im CAD
",Modulplaner_WINFO!S15="Mobile Computing und Internet der Dinge
",Modulplaner_WINFO!S15="Programmieren
",Modulplaner_WINFO!S15="Volkswirtschaftslehre
"),5,IF(OR(Modulplaner_WINFO!S15="Algorithmen I
",Modulplaner_WINFO!S15="Algorithmen II
",Modulplaner_WINFO!S15="Computergrafik
",Modulplaner_WINFO!S15="Digitaltechnik und Entwurfsverfahren
",Modulplaner_WINFO!S15="Echtzeitsysteme
",Modulplaner_WINFO!S15="Formale Systeme
",Modulplaner_WINFO!S15="Geistiger Eigentum und Datenschutz
",Modulplaner_WINFO!S15="Grundbegriffe der Informatik
",Modulplaner_WINFO!S15="Kognitive Systeme
",Modulplaner_WINFO!S15="Mensch-Maschine-Interaktion
",Modulplaner_WINFO!S15="Rechnerorganisation
",Modulplaner_WINFO!S15="Rechnerstrukturen
",Modulplaner_WINFO!S15="Robotik I - Einführung in die Robotik
",Modulplaner_WINFO!S15="Sicherheit
",Modulplaner_WINFO!S15="Softwaretechnik I
",Modulplaner_WINFO!S15="Softwaretechnik II
",Modulplaner_WINFO!S15="Telematik
",Modulplaner_WINFO!S15="Theoretische Informatik
",Modulplaner_WINFO!S15="Verfassungs- und Verwaltungsrecht
"),6,IF(OR(Modulplaner_WINFO!S15="Angewandte Informatik
",Modulplaner_WINFO!S15="Betriebswirtschafslehre
",Modulplaner_WINFO!S15="Mathematik I
",Modulplaner_WINFO!S15="Mathematik II
",Modulplaner_WINFO!S15="Teamprojekt Softwareentwicklung
"),8,IF(Modulplaner_WINFO!S15="Einführung in die Statistik
",10,9)))))))&amp;"/"&amp;IF(OR(Modulplaner_WINFO!S15="Geometrische Optimierung
",Modulplaner_WINFO!S15="Mikroprozessoren I
"),3,IF(OR(Modulplaner_WINFO!S15="Basispraktikum Arbeiten mit Datenbanksystemen
",Modulplaner_WINFO!S15="Basispraktikum Mobile Roboter
",Modulplaner_WINFO!S15="Basispraktikum Protocol Engineering
",Modulplaner_WINFO!S15="Basispraktikum TI: Hardwarenaher Systementwurf
",Modulplaner_WINFO!S15="Basispraktikum zum ICPC-Programmierwettbewerb
",Modulplaner_WINFO!S15="Datenbanksysteme
",Modulplaner_WINFO!S15="Einführung in Rechnernetze
",Modulplaner_WINFO!S15="Lego Mindstorms - Basispraktikum
",Modulplaner_WINFO!S15="MARS-Basispraktikum
",Modulplaner_WINFO!S15="Mechano-Informatik in der Robotik
",Modulplaner_WINFO!S15="Web-Anwendungen und Serviceorientierte Architekturen I
",Modulplaner_WINFO!S15="Wirtschaftsinformatik I
",Modulplaner_WINFO!S15="Wirtschaftsinformatik II
"),4,IF(OR(Modulplaner_WINFO!S15="Algorithmen für planare Graphen
",Modulplaner_WINFO!S15="Algorithmische Methoden für schwere Optimierungsprobleme
",Modulplaner_WINFO!S15="Basispraktikum Web-Anwendungen und Serviceorientierte Architekturen (I)
",Modulplaner_WINFO!S15="Einführung in das Privatrecht
",Modulplaner_WINFO!S15="Flächen im CAD
",Modulplaner_WINFO!S15="Geometrische Grundlagen der Geometrieverarbeitung
",Modulplaner_WINFO!S15="Kurven im CAD
",Modulplaner_WINFO!S15="Mobile Computing und Internet der Dinge
",Modulplaner_WINFO!S15="Programmieren
",Modulplaner_WINFO!S15="Volkswirtschaftslehre
"),5,IF(OR(Modulplaner_WINFO!S15="Algorithmen I
",Modulplaner_WINFO!S15="Algorithmen II
",Modulplaner_WINFO!S15="Computergrafik
",Modulplaner_WINFO!S15="Digitaltechnik und Entwurfsverfahren
",Modulplaner_WINFO!S15="Echtzeitsysteme
",Modulplaner_WINFO!S15="Formale Systeme
",Modulplaner_WINFO!S15="Geistiger Eigentum und Datenschutz
",Modulplaner_WINFO!S15="Grundbegriffe der Informatik
",Modulplaner_WINFO!S15="Kognitive Systeme
",Modulplaner_WINFO!S15="Mensch-Maschine-Interaktion
",Modulplaner_WINFO!S15="Rechnerorganisation
",Modulplaner_WINFO!S15="Rechnerstrukturen
",Modulplaner_WINFO!S15="Robotik I - Einführung in die Robotik
",Modulplaner_WINFO!S15="Sicherheit
",Modulplaner_WINFO!S15="Softwaretechnik I
",Modulplaner_WINFO!S15="Softwaretechnik II
",Modulplaner_WINFO!S15="Telematik
",Modulplaner_WINFO!S15="Theoretische Informatik
",Modulplaner_WINFO!S15="Verfassungs- und Verwaltungsrecht
"),6,IF(OR(Modulplaner_WINFO!S15="Angewandte Informatik
",Modulplaner_WINFO!S15="Betriebswirtschafslehre
",Modulplaner_WINFO!S15="Mathematik I
",Modulplaner_WINFO!S15="Mathematik II
",Modulplaner_WINFO!S15="Teamprojekt Softwareentwicklung
"),8,IF(Modulplaner_WINFO!S15="Einführung in die Statistik
",10,9)))))))</f>
        <v/>
      </c>
    </row>
    <row r="22" spans="1:14" ht="28.8" x14ac:dyDescent="0.3">
      <c r="A22" s="15" t="s">
        <v>184</v>
      </c>
      <c r="B22">
        <v>6</v>
      </c>
      <c r="E22" s="24" t="s">
        <v>144</v>
      </c>
      <c r="F22" t="str">
        <f>IF(ISBLANK(Modulplaner_WINFO!C16),"",Modulplaner_WINFO!C16&amp;"  "&amp;MIN(Modulplaner_WINFO!D16,IF(OR(Modulplaner_WINFO!C16="Geometrische Optimierung
",Modulplaner_WINFO!C16="Mikroprozessoren I
"),3,IF(OR(Modulplaner_WINFO!C16="Basispraktikum Arbeiten mit Datenbanksystemen
",Modulplaner_WINFO!C16="Basispraktikum Mobile Roboter
",Modulplaner_WINFO!C16="Basispraktikum Protocol Engineering
",Modulplaner_WINFO!C16="Basispraktikum TI: Hardwarenaher Systementwurf
",Modulplaner_WINFO!C16="Basispraktikum zum ICPC-Programmierwettbewerb
",Modulplaner_WINFO!C16="Datenbanksysteme
",Modulplaner_WINFO!C16="Einführung in Rechnernetze
",Modulplaner_WINFO!C16="Lego Mindstorms - Basispraktikum
",Modulplaner_WINFO!C16="MARS-Basispraktikum
",Modulplaner_WINFO!C16="Mechano-Informatik in der Robotik
",Modulplaner_WINFO!C16="Web-Anwendungen und Serviceorientierte Architekturen I
",Modulplaner_WINFO!C16="Wirtschaftsinformatik I
",Modulplaner_WINFO!C16="Wirtschaftsinformatik II
"),4,IF(OR(Modulplaner_WINFO!C16="Algorithmen für planare Graphen
",Modulplaner_WINFO!C16="Algorithmische Methoden für schwere Optimierungsprobleme
",Modulplaner_WINFO!C16="Basispraktikum Web-Anwendungen und Serviceorientierte Architekturen (I)
",Modulplaner_WINFO!C16="Einführung in das Privatrecht
",Modulplaner_WINFO!C16="Flächen im CAD
",Modulplaner_WINFO!C16="Geometrische Grundlagen der Geometrieverarbeitung
",Modulplaner_WINFO!C16="Kurven im CAD
",Modulplaner_WINFO!C16="Mobile Computing und Internet der Dinge
",Modulplaner_WINFO!C16="Programmieren
",Modulplaner_WINFO!C16="Volkswirtschaftslehre
"),5,IF(OR(Modulplaner_WINFO!C16="Algorithmen I
",Modulplaner_WINFO!C16="Algorithmen II
",Modulplaner_WINFO!C16="Computergrafik
",Modulplaner_WINFO!C16="Digitaltechnik und Entwurfsverfahren
",Modulplaner_WINFO!C16="Echtzeitsysteme
",Modulplaner_WINFO!C16="Formale Systeme
",Modulplaner_WINFO!C16="Geistiger Eigentum und Datenschutz
",Modulplaner_WINFO!C16="Grundbegriffe der Informatik
",Modulplaner_WINFO!C16="Kognitive Systeme
",Modulplaner_WINFO!C16="Mensch-Maschine-Interaktion
",Modulplaner_WINFO!C16="Rechnerorganisation
",Modulplaner_WINFO!C16="Rechnerstrukturen
",Modulplaner_WINFO!C16="Robotik I - Einführung in die Robotik
",Modulplaner_WINFO!C16="Sicherheit
",Modulplaner_WINFO!C16="Softwaretechnik I
",Modulplaner_WINFO!C16="Softwaretechnik II
",Modulplaner_WINFO!C16="Telematik
",Modulplaner_WINFO!C16="Theoretische Informatik
",Modulplaner_WINFO!C16="Verfassungs- und Verwaltungsrecht
"),6,IF(OR(Modulplaner_WINFO!C16="Angewandte Informatik
",Modulplaner_WINFO!C16="Betriebswirtschafslehre
",Modulplaner_WINFO!C16="Mathematik I
",Modulplaner_WINFO!C16="Mathematik II
",Modulplaner_WINFO!C16="Teamprojekt Softwareentwicklung
"),8,IF(Modulplaner_WINFO!C16="Einführung in die Statistik
",10,9)))))))&amp;"/"&amp;IF(OR(Modulplaner_WINFO!C16="Geometrische Optimierung
",Modulplaner_WINFO!C16="Mikroprozessoren I
"),3,IF(OR(Modulplaner_WINFO!C16="Basispraktikum Arbeiten mit Datenbanksystemen
",Modulplaner_WINFO!C16="Basispraktikum Mobile Roboter
",Modulplaner_WINFO!C16="Basispraktikum Protocol Engineering
",Modulplaner_WINFO!C16="Basispraktikum TI: Hardwarenaher Systementwurf
",Modulplaner_WINFO!C16="Basispraktikum zum ICPC-Programmierwettbewerb
",Modulplaner_WINFO!C16="Datenbanksysteme
",Modulplaner_WINFO!C16="Einführung in Rechnernetze
",Modulplaner_WINFO!C16="Lego Mindstorms - Basispraktikum
",Modulplaner_WINFO!C16="MARS-Basispraktikum
",Modulplaner_WINFO!C16="Mechano-Informatik in der Robotik
",Modulplaner_WINFO!C16="Web-Anwendungen und Serviceorientierte Architekturen I
",Modulplaner_WINFO!C16="Wirtschaftsinformatik I
",Modulplaner_WINFO!C16="Wirtschaftsinformatik II
"),4,IF(OR(Modulplaner_WINFO!C16="Algorithmen für planare Graphen
",Modulplaner_WINFO!C16="Algorithmische Methoden für schwere Optimierungsprobleme
",Modulplaner_WINFO!C16="Basispraktikum Web-Anwendungen und Serviceorientierte Architekturen (I)
",Modulplaner_WINFO!C16="Einführung in das Privatrecht
",Modulplaner_WINFO!C16="Flächen im CAD
",Modulplaner_WINFO!C16="Geometrische Grundlagen der Geometrieverarbeitung
",Modulplaner_WINFO!C16="Kurven im CAD
",Modulplaner_WINFO!C16="Mobile Computing und Internet der Dinge
",Modulplaner_WINFO!C16="Programmieren
",Modulplaner_WINFO!C16="Volkswirtschaftslehre
"),5,IF(OR(Modulplaner_WINFO!C16="Algorithmen I
",Modulplaner_WINFO!C16="Algorithmen II
",Modulplaner_WINFO!C16="Computergrafik
",Modulplaner_WINFO!C16="Digitaltechnik und Entwurfsverfahren
",Modulplaner_WINFO!C16="Echtzeitsysteme
",Modulplaner_WINFO!C16="Formale Systeme
",Modulplaner_WINFO!C16="Geistiger Eigentum und Datenschutz
",Modulplaner_WINFO!C16="Grundbegriffe der Informatik
",Modulplaner_WINFO!C16="Kognitive Systeme
",Modulplaner_WINFO!C16="Mensch-Maschine-Interaktion
",Modulplaner_WINFO!C16="Rechnerorganisation
",Modulplaner_WINFO!C16="Rechnerstrukturen
",Modulplaner_WINFO!C16="Robotik I - Einführung in die Robotik
",Modulplaner_WINFO!C16="Sicherheit
",Modulplaner_WINFO!C16="Softwaretechnik I
",Modulplaner_WINFO!C16="Softwaretechnik II
",Modulplaner_WINFO!C16="Telematik
",Modulplaner_WINFO!C16="Theoretische Informatik
",Modulplaner_WINFO!C16="Verfassungs- und Verwaltungsrecht
"),6,IF(OR(Modulplaner_WINFO!C16="Angewandte Informatik
",Modulplaner_WINFO!C16="Betriebswirtschafslehre
",Modulplaner_WINFO!C16="Mathematik I
",Modulplaner_WINFO!C16="Mathematik II
",Modulplaner_WINFO!C16="Teamprojekt Softwareentwicklung
"),8,IF(Modulplaner_WINFO!C16="Einführung in die Statistik
",10,9)))))))</f>
        <v/>
      </c>
      <c r="G22" t="str">
        <f>IF(ISBLANK(Modulplaner_WINFO!E16),"",Modulplaner_WINFO!E16&amp;"  "&amp;MIN(Modulplaner_WINFO!F16,IF(OR(Modulplaner_WINFO!E16="Geometrische Optimierung
",Modulplaner_WINFO!E16="Mikroprozessoren I
"),3,IF(OR(Modulplaner_WINFO!E16="Basispraktikum Arbeiten mit Datenbanksystemen
",Modulplaner_WINFO!E16="Basispraktikum Mobile Roboter
",Modulplaner_WINFO!E16="Basispraktikum Protocol Engineering
",Modulplaner_WINFO!E16="Basispraktikum TI: Hardwarenaher Systementwurf
",Modulplaner_WINFO!E16="Basispraktikum zum ICPC-Programmierwettbewerb
",Modulplaner_WINFO!E16="Datenbanksysteme
",Modulplaner_WINFO!E16="Einführung in Rechnernetze
",Modulplaner_WINFO!E16="Lego Mindstorms - Basispraktikum
",Modulplaner_WINFO!E16="MARS-Basispraktikum
",Modulplaner_WINFO!E16="Mechano-Informatik in der Robotik
",Modulplaner_WINFO!E16="Web-Anwendungen und Serviceorientierte Architekturen I
",Modulplaner_WINFO!E16="Wirtschaftsinformatik I
",Modulplaner_WINFO!E16="Wirtschaftsinformatik II
"),4,IF(OR(Modulplaner_WINFO!E16="Algorithmen für planare Graphen
",Modulplaner_WINFO!E16="Algorithmische Methoden für schwere Optimierungsprobleme
",Modulplaner_WINFO!E16="Basispraktikum Web-Anwendungen und Serviceorientierte Architekturen (I)
",Modulplaner_WINFO!E16="Einführung in das Privatrecht
",Modulplaner_WINFO!E16="Flächen im CAD
",Modulplaner_WINFO!E16="Geometrische Grundlagen der Geometrieverarbeitung
",Modulplaner_WINFO!E16="Kurven im CAD
",Modulplaner_WINFO!E16="Mobile Computing und Internet der Dinge
",Modulplaner_WINFO!E16="Programmieren
",Modulplaner_WINFO!E16="Volkswirtschaftslehre
"),5,IF(OR(Modulplaner_WINFO!E16="Algorithmen I
",Modulplaner_WINFO!E16="Algorithmen II
",Modulplaner_WINFO!E16="Computergrafik
",Modulplaner_WINFO!E16="Digitaltechnik und Entwurfsverfahren
",Modulplaner_WINFO!E16="Echtzeitsysteme
",Modulplaner_WINFO!E16="Formale Systeme
",Modulplaner_WINFO!E16="Geistiger Eigentum und Datenschutz
",Modulplaner_WINFO!E16="Grundbegriffe der Informatik
",Modulplaner_WINFO!E16="Kognitive Systeme
",Modulplaner_WINFO!E16="Mensch-Maschine-Interaktion
",Modulplaner_WINFO!E16="Rechnerorganisation
",Modulplaner_WINFO!E16="Rechnerstrukturen
",Modulplaner_WINFO!E16="Robotik I - Einführung in die Robotik
",Modulplaner_WINFO!E16="Sicherheit
",Modulplaner_WINFO!E16="Softwaretechnik I
",Modulplaner_WINFO!E16="Softwaretechnik II
",Modulplaner_WINFO!E16="Telematik
",Modulplaner_WINFO!E16="Theoretische Informatik
",Modulplaner_WINFO!E16="Verfassungs- und Verwaltungsrecht
"),6,IF(OR(Modulplaner_WINFO!E16="Angewandte Informatik
",Modulplaner_WINFO!E16="Betriebswirtschafslehre
",Modulplaner_WINFO!E16="Mathematik I
",Modulplaner_WINFO!E16="Mathematik II
",Modulplaner_WINFO!E16="Teamprojekt Softwareentwicklung
"),8,IF(Modulplaner_WINFO!E16="Einführung in die Statistik
",10,9)))))))&amp;"/"&amp;IF(OR(Modulplaner_WINFO!E16="Geometrische Optimierung
",Modulplaner_WINFO!E16="Mikroprozessoren I
"),3,IF(OR(Modulplaner_WINFO!E16="Basispraktikum Arbeiten mit Datenbanksystemen
",Modulplaner_WINFO!E16="Basispraktikum Mobile Roboter
",Modulplaner_WINFO!E16="Basispraktikum Protocol Engineering
",Modulplaner_WINFO!E16="Basispraktikum TI: Hardwarenaher Systementwurf
",Modulplaner_WINFO!E16="Basispraktikum zum ICPC-Programmierwettbewerb
",Modulplaner_WINFO!E16="Datenbanksysteme
",Modulplaner_WINFO!E16="Einführung in Rechnernetze
",Modulplaner_WINFO!E16="Lego Mindstorms - Basispraktikum
",Modulplaner_WINFO!E16="MARS-Basispraktikum
",Modulplaner_WINFO!E16="Mechano-Informatik in der Robotik
",Modulplaner_WINFO!E16="Web-Anwendungen und Serviceorientierte Architekturen I
",Modulplaner_WINFO!E16="Wirtschaftsinformatik I
",Modulplaner_WINFO!E16="Wirtschaftsinformatik II
"),4,IF(OR(Modulplaner_WINFO!E16="Algorithmen für planare Graphen
",Modulplaner_WINFO!E16="Algorithmische Methoden für schwere Optimierungsprobleme
",Modulplaner_WINFO!E16="Basispraktikum Web-Anwendungen und Serviceorientierte Architekturen (I)
",Modulplaner_WINFO!E16="Einführung in das Privatrecht
",Modulplaner_WINFO!E16="Flächen im CAD
",Modulplaner_WINFO!E16="Geometrische Grundlagen der Geometrieverarbeitung
",Modulplaner_WINFO!E16="Kurven im CAD
",Modulplaner_WINFO!E16="Mobile Computing und Internet der Dinge
",Modulplaner_WINFO!E16="Programmieren
",Modulplaner_WINFO!E16="Volkswirtschaftslehre
"),5,IF(OR(Modulplaner_WINFO!E16="Algorithmen I
",Modulplaner_WINFO!E16="Algorithmen II
",Modulplaner_WINFO!E16="Computergrafik
",Modulplaner_WINFO!E16="Digitaltechnik und Entwurfsverfahren
",Modulplaner_WINFO!E16="Echtzeitsysteme
",Modulplaner_WINFO!E16="Formale Systeme
",Modulplaner_WINFO!E16="Geistiger Eigentum und Datenschutz
",Modulplaner_WINFO!E16="Grundbegriffe der Informatik
",Modulplaner_WINFO!E16="Kognitive Systeme
",Modulplaner_WINFO!E16="Mensch-Maschine-Interaktion
",Modulplaner_WINFO!E16="Rechnerorganisation
",Modulplaner_WINFO!E16="Rechnerstrukturen
",Modulplaner_WINFO!E16="Robotik I - Einführung in die Robotik
",Modulplaner_WINFO!E16="Sicherheit
",Modulplaner_WINFO!E16="Softwaretechnik I
",Modulplaner_WINFO!E16="Softwaretechnik II
",Modulplaner_WINFO!E16="Telematik
",Modulplaner_WINFO!E16="Theoretische Informatik
",Modulplaner_WINFO!E16="Verfassungs- und Verwaltungsrecht
"),6,IF(OR(Modulplaner_WINFO!E16="Angewandte Informatik
",Modulplaner_WINFO!E16="Betriebswirtschafslehre
",Modulplaner_WINFO!E16="Mathematik I
",Modulplaner_WINFO!E16="Mathematik II
",Modulplaner_WINFO!E16="Teamprojekt Softwareentwicklung
"),8,IF(Modulplaner_WINFO!E16="Einführung in die Statistik
",10,9)))))))</f>
        <v/>
      </c>
      <c r="H22" t="str">
        <f>IF(ISBLANK(Modulplaner_WINFO!G16),"",Modulplaner_WINFO!G16&amp;"  "&amp;MIN(Modulplaner_WINFO!H16,IF(OR(Modulplaner_WINFO!G16="Geometrische Optimierung
",Modulplaner_WINFO!G16="Mikroprozessoren I
"),3,IF(OR(Modulplaner_WINFO!G16="Basispraktikum Arbeiten mit Datenbanksystemen
",Modulplaner_WINFO!G16="Basispraktikum Mobile Roboter
",Modulplaner_WINFO!G16="Basispraktikum Protocol Engineering
",Modulplaner_WINFO!G16="Basispraktikum TI: Hardwarenaher Systementwurf
",Modulplaner_WINFO!G16="Basispraktikum zum ICPC-Programmierwettbewerb
",Modulplaner_WINFO!G16="Datenbanksysteme
",Modulplaner_WINFO!G16="Einführung in Rechnernetze
",Modulplaner_WINFO!G16="Lego Mindstorms - Basispraktikum
",Modulplaner_WINFO!G16="MARS-Basispraktikum
",Modulplaner_WINFO!G16="Mechano-Informatik in der Robotik
",Modulplaner_WINFO!G16="Web-Anwendungen und Serviceorientierte Architekturen I
",Modulplaner_WINFO!G16="Wirtschaftsinformatik I
",Modulplaner_WINFO!G16="Wirtschaftsinformatik II
"),4,IF(OR(Modulplaner_WINFO!G16="Algorithmen für planare Graphen
",Modulplaner_WINFO!G16="Algorithmische Methoden für schwere Optimierungsprobleme
",Modulplaner_WINFO!G16="Basispraktikum Web-Anwendungen und Serviceorientierte Architekturen (I)
",Modulplaner_WINFO!G16="Einführung in das Privatrecht
",Modulplaner_WINFO!G16="Flächen im CAD
",Modulplaner_WINFO!G16="Geometrische Grundlagen der Geometrieverarbeitung
",Modulplaner_WINFO!G16="Kurven im CAD
",Modulplaner_WINFO!G16="Mobile Computing und Internet der Dinge
",Modulplaner_WINFO!G16="Programmieren
",Modulplaner_WINFO!G16="Volkswirtschaftslehre
"),5,IF(OR(Modulplaner_WINFO!G16="Algorithmen I
",Modulplaner_WINFO!G16="Algorithmen II
",Modulplaner_WINFO!G16="Computergrafik
",Modulplaner_WINFO!G16="Digitaltechnik und Entwurfsverfahren
",Modulplaner_WINFO!G16="Echtzeitsysteme
",Modulplaner_WINFO!G16="Formale Systeme
",Modulplaner_WINFO!G16="Geistiger Eigentum und Datenschutz
",Modulplaner_WINFO!G16="Grundbegriffe der Informatik
",Modulplaner_WINFO!G16="Kognitive Systeme
",Modulplaner_WINFO!G16="Mensch-Maschine-Interaktion
",Modulplaner_WINFO!G16="Rechnerorganisation
",Modulplaner_WINFO!G16="Rechnerstrukturen
",Modulplaner_WINFO!G16="Robotik I - Einführung in die Robotik
",Modulplaner_WINFO!G16="Sicherheit
",Modulplaner_WINFO!G16="Softwaretechnik I
",Modulplaner_WINFO!G16="Softwaretechnik II
",Modulplaner_WINFO!G16="Telematik
",Modulplaner_WINFO!G16="Theoretische Informatik
",Modulplaner_WINFO!G16="Verfassungs- und Verwaltungsrecht
"),6,IF(OR(Modulplaner_WINFO!G16="Angewandte Informatik
",Modulplaner_WINFO!G16="Betriebswirtschafslehre
",Modulplaner_WINFO!G16="Mathematik I
",Modulplaner_WINFO!G16="Mathematik II
",Modulplaner_WINFO!G16="Teamprojekt Softwareentwicklung
"),8,IF(Modulplaner_WINFO!G16="Einführung in die Statistik
",10,9)))))))&amp;"/"&amp;IF(OR(Modulplaner_WINFO!G16="Geometrische Optimierung
",Modulplaner_WINFO!G16="Mikroprozessoren I
"),3,IF(OR(Modulplaner_WINFO!G16="Basispraktikum Arbeiten mit Datenbanksystemen
",Modulplaner_WINFO!G16="Basispraktikum Mobile Roboter
",Modulplaner_WINFO!G16="Basispraktikum Protocol Engineering
",Modulplaner_WINFO!G16="Basispraktikum TI: Hardwarenaher Systementwurf
",Modulplaner_WINFO!G16="Basispraktikum zum ICPC-Programmierwettbewerb
",Modulplaner_WINFO!G16="Datenbanksysteme
",Modulplaner_WINFO!G16="Einführung in Rechnernetze
",Modulplaner_WINFO!G16="Lego Mindstorms - Basispraktikum
",Modulplaner_WINFO!G16="MARS-Basispraktikum
",Modulplaner_WINFO!G16="Mechano-Informatik in der Robotik
",Modulplaner_WINFO!G16="Web-Anwendungen und Serviceorientierte Architekturen I
",Modulplaner_WINFO!G16="Wirtschaftsinformatik I
",Modulplaner_WINFO!G16="Wirtschaftsinformatik II
"),4,IF(OR(Modulplaner_WINFO!G16="Algorithmen für planare Graphen
",Modulplaner_WINFO!G16="Algorithmische Methoden für schwere Optimierungsprobleme
",Modulplaner_WINFO!G16="Basispraktikum Web-Anwendungen und Serviceorientierte Architekturen (I)
",Modulplaner_WINFO!G16="Einführung in das Privatrecht
",Modulplaner_WINFO!G16="Flächen im CAD
",Modulplaner_WINFO!G16="Geometrische Grundlagen der Geometrieverarbeitung
",Modulplaner_WINFO!G16="Kurven im CAD
",Modulplaner_WINFO!G16="Mobile Computing und Internet der Dinge
",Modulplaner_WINFO!G16="Programmieren
",Modulplaner_WINFO!G16="Volkswirtschaftslehre
"),5,IF(OR(Modulplaner_WINFO!G16="Algorithmen I
",Modulplaner_WINFO!G16="Algorithmen II
",Modulplaner_WINFO!G16="Computergrafik
",Modulplaner_WINFO!G16="Digitaltechnik und Entwurfsverfahren
",Modulplaner_WINFO!G16="Echtzeitsysteme
",Modulplaner_WINFO!G16="Formale Systeme
",Modulplaner_WINFO!G16="Geistiger Eigentum und Datenschutz
",Modulplaner_WINFO!G16="Grundbegriffe der Informatik
",Modulplaner_WINFO!G16="Kognitive Systeme
",Modulplaner_WINFO!G16="Mensch-Maschine-Interaktion
",Modulplaner_WINFO!G16="Rechnerorganisation
",Modulplaner_WINFO!G16="Rechnerstrukturen
",Modulplaner_WINFO!G16="Robotik I - Einführung in die Robotik
",Modulplaner_WINFO!G16="Sicherheit
",Modulplaner_WINFO!G16="Softwaretechnik I
",Modulplaner_WINFO!G16="Softwaretechnik II
",Modulplaner_WINFO!G16="Telematik
",Modulplaner_WINFO!G16="Theoretische Informatik
",Modulplaner_WINFO!G16="Verfassungs- und Verwaltungsrecht
"),6,IF(OR(Modulplaner_WINFO!G16="Angewandte Informatik
",Modulplaner_WINFO!G16="Betriebswirtschafslehre
",Modulplaner_WINFO!G16="Mathematik I
",Modulplaner_WINFO!G16="Mathematik II
",Modulplaner_WINFO!G16="Teamprojekt Softwareentwicklung
"),8,IF(Modulplaner_WINFO!G16="Einführung in die Statistik
",10,9)))))))</f>
        <v/>
      </c>
      <c r="I22" t="str">
        <f>IF(ISBLANK(Modulplaner_WINFO!I16),"",Modulplaner_WINFO!I16&amp;"  "&amp;MIN(Modulplaner_WINFO!J16,IF(OR(Modulplaner_WINFO!I16="Geometrische Optimierung
",Modulplaner_WINFO!I16="Mikroprozessoren I
"),3,IF(OR(Modulplaner_WINFO!I16="Basispraktikum Arbeiten mit Datenbanksystemen
",Modulplaner_WINFO!I16="Basispraktikum Mobile Roboter
",Modulplaner_WINFO!I16="Basispraktikum Protocol Engineering
",Modulplaner_WINFO!I16="Basispraktikum TI: Hardwarenaher Systementwurf
",Modulplaner_WINFO!I16="Basispraktikum zum ICPC-Programmierwettbewerb
",Modulplaner_WINFO!I16="Datenbanksysteme
",Modulplaner_WINFO!I16="Einführung in Rechnernetze
",Modulplaner_WINFO!I16="Lego Mindstorms - Basispraktikum
",Modulplaner_WINFO!I16="MARS-Basispraktikum
",Modulplaner_WINFO!I16="Mechano-Informatik in der Robotik
",Modulplaner_WINFO!I16="Web-Anwendungen und Serviceorientierte Architekturen I
",Modulplaner_WINFO!I16="Wirtschaftsinformatik I
",Modulplaner_WINFO!I16="Wirtschaftsinformatik II
"),4,IF(OR(Modulplaner_WINFO!I16="Algorithmen für planare Graphen
",Modulplaner_WINFO!I16="Algorithmische Methoden für schwere Optimierungsprobleme
",Modulplaner_WINFO!I16="Basispraktikum Web-Anwendungen und Serviceorientierte Architekturen (I)
",Modulplaner_WINFO!I16="Einführung in das Privatrecht
",Modulplaner_WINFO!I16="Flächen im CAD
",Modulplaner_WINFO!I16="Geometrische Grundlagen der Geometrieverarbeitung
",Modulplaner_WINFO!I16="Kurven im CAD
",Modulplaner_WINFO!I16="Mobile Computing und Internet der Dinge
",Modulplaner_WINFO!I16="Programmieren
",Modulplaner_WINFO!I16="Volkswirtschaftslehre
"),5,IF(OR(Modulplaner_WINFO!I16="Algorithmen I
",Modulplaner_WINFO!I16="Algorithmen II
",Modulplaner_WINFO!I16="Computergrafik
",Modulplaner_WINFO!I16="Digitaltechnik und Entwurfsverfahren
",Modulplaner_WINFO!I16="Echtzeitsysteme
",Modulplaner_WINFO!I16="Formale Systeme
",Modulplaner_WINFO!I16="Geistiger Eigentum und Datenschutz
",Modulplaner_WINFO!I16="Grundbegriffe der Informatik
",Modulplaner_WINFO!I16="Kognitive Systeme
",Modulplaner_WINFO!I16="Mensch-Maschine-Interaktion
",Modulplaner_WINFO!I16="Rechnerorganisation
",Modulplaner_WINFO!I16="Rechnerstrukturen
",Modulplaner_WINFO!I16="Robotik I - Einführung in die Robotik
",Modulplaner_WINFO!I16="Sicherheit
",Modulplaner_WINFO!I16="Softwaretechnik I
",Modulplaner_WINFO!I16="Softwaretechnik II
",Modulplaner_WINFO!I16="Telematik
",Modulplaner_WINFO!I16="Theoretische Informatik
",Modulplaner_WINFO!I16="Verfassungs- und Verwaltungsrecht
"),6,IF(OR(Modulplaner_WINFO!I16="Angewandte Informatik
",Modulplaner_WINFO!I16="Betriebswirtschafslehre
",Modulplaner_WINFO!I16="Mathematik I
",Modulplaner_WINFO!I16="Mathematik II
",Modulplaner_WINFO!I16="Teamprojekt Softwareentwicklung
"),8,IF(Modulplaner_WINFO!I16="Einführung in die Statistik
",10,9)))))))&amp;"/"&amp;IF(OR(Modulplaner_WINFO!I16="Geometrische Optimierung
",Modulplaner_WINFO!I16="Mikroprozessoren I
"),3,IF(OR(Modulplaner_WINFO!I16="Basispraktikum Arbeiten mit Datenbanksystemen
",Modulplaner_WINFO!I16="Basispraktikum Mobile Roboter
",Modulplaner_WINFO!I16="Basispraktikum Protocol Engineering
",Modulplaner_WINFO!I16="Basispraktikum TI: Hardwarenaher Systementwurf
",Modulplaner_WINFO!I16="Basispraktikum zum ICPC-Programmierwettbewerb
",Modulplaner_WINFO!I16="Datenbanksysteme
",Modulplaner_WINFO!I16="Einführung in Rechnernetze
",Modulplaner_WINFO!I16="Lego Mindstorms - Basispraktikum
",Modulplaner_WINFO!I16="MARS-Basispraktikum
",Modulplaner_WINFO!I16="Mechano-Informatik in der Robotik
",Modulplaner_WINFO!I16="Web-Anwendungen und Serviceorientierte Architekturen I
",Modulplaner_WINFO!I16="Wirtschaftsinformatik I
",Modulplaner_WINFO!I16="Wirtschaftsinformatik II
"),4,IF(OR(Modulplaner_WINFO!I16="Algorithmen für planare Graphen
",Modulplaner_WINFO!I16="Algorithmische Methoden für schwere Optimierungsprobleme
",Modulplaner_WINFO!I16="Basispraktikum Web-Anwendungen und Serviceorientierte Architekturen (I)
",Modulplaner_WINFO!I16="Einführung in das Privatrecht
",Modulplaner_WINFO!I16="Flächen im CAD
",Modulplaner_WINFO!I16="Geometrische Grundlagen der Geometrieverarbeitung
",Modulplaner_WINFO!I16="Kurven im CAD
",Modulplaner_WINFO!I16="Mobile Computing und Internet der Dinge
",Modulplaner_WINFO!I16="Programmieren
",Modulplaner_WINFO!I16="Volkswirtschaftslehre
"),5,IF(OR(Modulplaner_WINFO!I16="Algorithmen I
",Modulplaner_WINFO!I16="Algorithmen II
",Modulplaner_WINFO!I16="Computergrafik
",Modulplaner_WINFO!I16="Digitaltechnik und Entwurfsverfahren
",Modulplaner_WINFO!I16="Echtzeitsysteme
",Modulplaner_WINFO!I16="Formale Systeme
",Modulplaner_WINFO!I16="Geistiger Eigentum und Datenschutz
",Modulplaner_WINFO!I16="Grundbegriffe der Informatik
",Modulplaner_WINFO!I16="Kognitive Systeme
",Modulplaner_WINFO!I16="Mensch-Maschine-Interaktion
",Modulplaner_WINFO!I16="Rechnerorganisation
",Modulplaner_WINFO!I16="Rechnerstrukturen
",Modulplaner_WINFO!I16="Robotik I - Einführung in die Robotik
",Modulplaner_WINFO!I16="Sicherheit
",Modulplaner_WINFO!I16="Softwaretechnik I
",Modulplaner_WINFO!I16="Softwaretechnik II
",Modulplaner_WINFO!I16="Telematik
",Modulplaner_WINFO!I16="Theoretische Informatik
",Modulplaner_WINFO!I16="Verfassungs- und Verwaltungsrecht
"),6,IF(OR(Modulplaner_WINFO!I16="Angewandte Informatik
",Modulplaner_WINFO!I16="Betriebswirtschafslehre
",Modulplaner_WINFO!I16="Mathematik I
",Modulplaner_WINFO!I16="Mathematik II
",Modulplaner_WINFO!I16="Teamprojekt Softwareentwicklung
"),8,IF(Modulplaner_WINFO!I16="Einführung in die Statistik
",10,9)))))))</f>
        <v/>
      </c>
      <c r="J22" t="str">
        <f>IF(ISBLANK(Modulplaner_WINFO!K16),"",Modulplaner_WINFO!K16&amp;"  "&amp;MIN(Modulplaner_WINFO!L16,IF(OR(Modulplaner_WINFO!K16="Geometrische Optimierung
",Modulplaner_WINFO!K16="Mikroprozessoren I
"),3,IF(OR(Modulplaner_WINFO!K16="Basispraktikum Arbeiten mit Datenbanksystemen
",Modulplaner_WINFO!K16="Basispraktikum Mobile Roboter
",Modulplaner_WINFO!K16="Basispraktikum Protocol Engineering
",Modulplaner_WINFO!K16="Basispraktikum TI: Hardwarenaher Systementwurf
",Modulplaner_WINFO!K16="Basispraktikum zum ICPC-Programmierwettbewerb
",Modulplaner_WINFO!K16="Datenbanksysteme
",Modulplaner_WINFO!K16="Einführung in Rechnernetze
",Modulplaner_WINFO!K16="Lego Mindstorms - Basispraktikum
",Modulplaner_WINFO!K16="MARS-Basispraktikum
",Modulplaner_WINFO!K16="Mechano-Informatik in der Robotik
",Modulplaner_WINFO!K16="Web-Anwendungen und Serviceorientierte Architekturen I
",Modulplaner_WINFO!K16="Wirtschaftsinformatik I
",Modulplaner_WINFO!K16="Wirtschaftsinformatik II
"),4,IF(OR(Modulplaner_WINFO!K16="Algorithmen für planare Graphen
",Modulplaner_WINFO!K16="Algorithmische Methoden für schwere Optimierungsprobleme
",Modulplaner_WINFO!K16="Basispraktikum Web-Anwendungen und Serviceorientierte Architekturen (I)
",Modulplaner_WINFO!K16="Einführung in das Privatrecht
",Modulplaner_WINFO!K16="Flächen im CAD
",Modulplaner_WINFO!K16="Geometrische Grundlagen der Geometrieverarbeitung
",Modulplaner_WINFO!K16="Kurven im CAD
",Modulplaner_WINFO!K16="Mobile Computing und Internet der Dinge
",Modulplaner_WINFO!K16="Programmieren
",Modulplaner_WINFO!K16="Volkswirtschaftslehre
"),5,IF(OR(Modulplaner_WINFO!K16="Algorithmen I
",Modulplaner_WINFO!K16="Algorithmen II
",Modulplaner_WINFO!K16="Computergrafik
",Modulplaner_WINFO!K16="Digitaltechnik und Entwurfsverfahren
",Modulplaner_WINFO!K16="Echtzeitsysteme
",Modulplaner_WINFO!K16="Formale Systeme
",Modulplaner_WINFO!K16="Geistiger Eigentum und Datenschutz
",Modulplaner_WINFO!K16="Grundbegriffe der Informatik
",Modulplaner_WINFO!K16="Kognitive Systeme
",Modulplaner_WINFO!K16="Mensch-Maschine-Interaktion
",Modulplaner_WINFO!K16="Rechnerorganisation
",Modulplaner_WINFO!K16="Rechnerstrukturen
",Modulplaner_WINFO!K16="Robotik I - Einführung in die Robotik
",Modulplaner_WINFO!K16="Sicherheit
",Modulplaner_WINFO!K16="Softwaretechnik I
",Modulplaner_WINFO!K16="Softwaretechnik II
",Modulplaner_WINFO!K16="Telematik
",Modulplaner_WINFO!K16="Theoretische Informatik
",Modulplaner_WINFO!K16="Verfassungs- und Verwaltungsrecht
"),6,IF(OR(Modulplaner_WINFO!K16="Angewandte Informatik
",Modulplaner_WINFO!K16="Betriebswirtschafslehre
",Modulplaner_WINFO!K16="Mathematik I
",Modulplaner_WINFO!K16="Mathematik II
",Modulplaner_WINFO!K16="Teamprojekt Softwareentwicklung
"),8,IF(Modulplaner_WINFO!K16="Einführung in die Statistik
",10,9)))))))&amp;"/"&amp;IF(OR(Modulplaner_WINFO!K16="Geometrische Optimierung
",Modulplaner_WINFO!K16="Mikroprozessoren I
"),3,IF(OR(Modulplaner_WINFO!K16="Basispraktikum Arbeiten mit Datenbanksystemen
",Modulplaner_WINFO!K16="Basispraktikum Mobile Roboter
",Modulplaner_WINFO!K16="Basispraktikum Protocol Engineering
",Modulplaner_WINFO!K16="Basispraktikum TI: Hardwarenaher Systementwurf
",Modulplaner_WINFO!K16="Basispraktikum zum ICPC-Programmierwettbewerb
",Modulplaner_WINFO!K16="Datenbanksysteme
",Modulplaner_WINFO!K16="Einführung in Rechnernetze
",Modulplaner_WINFO!K16="Lego Mindstorms - Basispraktikum
",Modulplaner_WINFO!K16="MARS-Basispraktikum
",Modulplaner_WINFO!K16="Mechano-Informatik in der Robotik
",Modulplaner_WINFO!K16="Web-Anwendungen und Serviceorientierte Architekturen I
",Modulplaner_WINFO!K16="Wirtschaftsinformatik I
",Modulplaner_WINFO!K16="Wirtschaftsinformatik II
"),4,IF(OR(Modulplaner_WINFO!K16="Algorithmen für planare Graphen
",Modulplaner_WINFO!K16="Algorithmische Methoden für schwere Optimierungsprobleme
",Modulplaner_WINFO!K16="Basispraktikum Web-Anwendungen und Serviceorientierte Architekturen (I)
",Modulplaner_WINFO!K16="Einführung in das Privatrecht
",Modulplaner_WINFO!K16="Flächen im CAD
",Modulplaner_WINFO!K16="Geometrische Grundlagen der Geometrieverarbeitung
",Modulplaner_WINFO!K16="Kurven im CAD
",Modulplaner_WINFO!K16="Mobile Computing und Internet der Dinge
",Modulplaner_WINFO!K16="Programmieren
",Modulplaner_WINFO!K16="Volkswirtschaftslehre
"),5,IF(OR(Modulplaner_WINFO!K16="Algorithmen I
",Modulplaner_WINFO!K16="Algorithmen II
",Modulplaner_WINFO!K16="Computergrafik
",Modulplaner_WINFO!K16="Digitaltechnik und Entwurfsverfahren
",Modulplaner_WINFO!K16="Echtzeitsysteme
",Modulplaner_WINFO!K16="Formale Systeme
",Modulplaner_WINFO!K16="Geistiger Eigentum und Datenschutz
",Modulplaner_WINFO!K16="Grundbegriffe der Informatik
",Modulplaner_WINFO!K16="Kognitive Systeme
",Modulplaner_WINFO!K16="Mensch-Maschine-Interaktion
",Modulplaner_WINFO!K16="Rechnerorganisation
",Modulplaner_WINFO!K16="Rechnerstrukturen
",Modulplaner_WINFO!K16="Robotik I - Einführung in die Robotik
",Modulplaner_WINFO!K16="Sicherheit
",Modulplaner_WINFO!K16="Softwaretechnik I
",Modulplaner_WINFO!K16="Softwaretechnik II
",Modulplaner_WINFO!K16="Telematik
",Modulplaner_WINFO!K16="Theoretische Informatik
",Modulplaner_WINFO!K16="Verfassungs- und Verwaltungsrecht
"),6,IF(OR(Modulplaner_WINFO!K16="Angewandte Informatik
",Modulplaner_WINFO!K16="Betriebswirtschafslehre
",Modulplaner_WINFO!K16="Mathematik I
",Modulplaner_WINFO!K16="Mathematik II
",Modulplaner_WINFO!K16="Teamprojekt Softwareentwicklung
"),8,IF(Modulplaner_WINFO!K16="Einführung in die Statistik
",10,9)))))))</f>
        <v/>
      </c>
      <c r="K22" t="str">
        <f>IF(ISBLANK(Modulplaner_WINFO!M16),"",Modulplaner_WINFO!M16&amp;"  "&amp;MIN(Modulplaner_WINFO!N16,IF(OR(Modulplaner_WINFO!M16="Geometrische Optimierung
",Modulplaner_WINFO!M16="Mikroprozessoren I
"),3,IF(OR(Modulplaner_WINFO!M16="Basispraktikum Arbeiten mit Datenbanksystemen
",Modulplaner_WINFO!M16="Basispraktikum Mobile Roboter
",Modulplaner_WINFO!M16="Basispraktikum Protocol Engineering
",Modulplaner_WINFO!M16="Basispraktikum TI: Hardwarenaher Systementwurf
",Modulplaner_WINFO!M16="Basispraktikum zum ICPC-Programmierwettbewerb
",Modulplaner_WINFO!M16="Datenbanksysteme
",Modulplaner_WINFO!M16="Einführung in Rechnernetze
",Modulplaner_WINFO!M16="Lego Mindstorms - Basispraktikum
",Modulplaner_WINFO!M16="MARS-Basispraktikum
",Modulplaner_WINFO!M16="Mechano-Informatik in der Robotik
",Modulplaner_WINFO!M16="Web-Anwendungen und Serviceorientierte Architekturen I
",Modulplaner_WINFO!M16="Wirtschaftsinformatik I
",Modulplaner_WINFO!M16="Wirtschaftsinformatik II
"),4,IF(OR(Modulplaner_WINFO!M16="Algorithmen für planare Graphen
",Modulplaner_WINFO!M16="Algorithmische Methoden für schwere Optimierungsprobleme
",Modulplaner_WINFO!M16="Basispraktikum Web-Anwendungen und Serviceorientierte Architekturen (I)
",Modulplaner_WINFO!M16="Einführung in das Privatrecht
",Modulplaner_WINFO!M16="Flächen im CAD
",Modulplaner_WINFO!M16="Geometrische Grundlagen der Geometrieverarbeitung
",Modulplaner_WINFO!M16="Kurven im CAD
",Modulplaner_WINFO!M16="Mobile Computing und Internet der Dinge
",Modulplaner_WINFO!M16="Programmieren
",Modulplaner_WINFO!M16="Volkswirtschaftslehre
"),5,IF(OR(Modulplaner_WINFO!M16="Algorithmen I
",Modulplaner_WINFO!M16="Algorithmen II
",Modulplaner_WINFO!M16="Computergrafik
",Modulplaner_WINFO!M16="Digitaltechnik und Entwurfsverfahren
",Modulplaner_WINFO!M16="Echtzeitsysteme
",Modulplaner_WINFO!M16="Formale Systeme
",Modulplaner_WINFO!M16="Geistiger Eigentum und Datenschutz
",Modulplaner_WINFO!M16="Grundbegriffe der Informatik
",Modulplaner_WINFO!M16="Kognitive Systeme
",Modulplaner_WINFO!M16="Mensch-Maschine-Interaktion
",Modulplaner_WINFO!M16="Rechnerorganisation
",Modulplaner_WINFO!M16="Rechnerstrukturen
",Modulplaner_WINFO!M16="Robotik I - Einführung in die Robotik
",Modulplaner_WINFO!M16="Sicherheit
",Modulplaner_WINFO!M16="Softwaretechnik I
",Modulplaner_WINFO!M16="Softwaretechnik II
",Modulplaner_WINFO!M16="Telematik
",Modulplaner_WINFO!M16="Theoretische Informatik
",Modulplaner_WINFO!M16="Verfassungs- und Verwaltungsrecht
"),6,IF(OR(Modulplaner_WINFO!M16="Angewandte Informatik
",Modulplaner_WINFO!M16="Betriebswirtschafslehre
",Modulplaner_WINFO!M16="Mathematik I
",Modulplaner_WINFO!M16="Mathematik II
",Modulplaner_WINFO!M16="Teamprojekt Softwareentwicklung
"),8,IF(Modulplaner_WINFO!M16="Einführung in die Statistik
",10,9)))))))&amp;"/"&amp;IF(OR(Modulplaner_WINFO!M16="Geometrische Optimierung
",Modulplaner_WINFO!M16="Mikroprozessoren I
"),3,IF(OR(Modulplaner_WINFO!M16="Basispraktikum Arbeiten mit Datenbanksystemen
",Modulplaner_WINFO!M16="Basispraktikum Mobile Roboter
",Modulplaner_WINFO!M16="Basispraktikum Protocol Engineering
",Modulplaner_WINFO!M16="Basispraktikum TI: Hardwarenaher Systementwurf
",Modulplaner_WINFO!M16="Basispraktikum zum ICPC-Programmierwettbewerb
",Modulplaner_WINFO!M16="Datenbanksysteme
",Modulplaner_WINFO!M16="Einführung in Rechnernetze
",Modulplaner_WINFO!M16="Lego Mindstorms - Basispraktikum
",Modulplaner_WINFO!M16="MARS-Basispraktikum
",Modulplaner_WINFO!M16="Mechano-Informatik in der Robotik
",Modulplaner_WINFO!M16="Web-Anwendungen und Serviceorientierte Architekturen I
",Modulplaner_WINFO!M16="Wirtschaftsinformatik I
",Modulplaner_WINFO!M16="Wirtschaftsinformatik II
"),4,IF(OR(Modulplaner_WINFO!M16="Algorithmen für planare Graphen
",Modulplaner_WINFO!M16="Algorithmische Methoden für schwere Optimierungsprobleme
",Modulplaner_WINFO!M16="Basispraktikum Web-Anwendungen und Serviceorientierte Architekturen (I)
",Modulplaner_WINFO!M16="Einführung in das Privatrecht
",Modulplaner_WINFO!M16="Flächen im CAD
",Modulplaner_WINFO!M16="Geometrische Grundlagen der Geometrieverarbeitung
",Modulplaner_WINFO!M16="Kurven im CAD
",Modulplaner_WINFO!M16="Mobile Computing und Internet der Dinge
",Modulplaner_WINFO!M16="Programmieren
",Modulplaner_WINFO!M16="Volkswirtschaftslehre
"),5,IF(OR(Modulplaner_WINFO!M16="Algorithmen I
",Modulplaner_WINFO!M16="Algorithmen II
",Modulplaner_WINFO!M16="Computergrafik
",Modulplaner_WINFO!M16="Digitaltechnik und Entwurfsverfahren
",Modulplaner_WINFO!M16="Echtzeitsysteme
",Modulplaner_WINFO!M16="Formale Systeme
",Modulplaner_WINFO!M16="Geistiger Eigentum und Datenschutz
",Modulplaner_WINFO!M16="Grundbegriffe der Informatik
",Modulplaner_WINFO!M16="Kognitive Systeme
",Modulplaner_WINFO!M16="Mensch-Maschine-Interaktion
",Modulplaner_WINFO!M16="Rechnerorganisation
",Modulplaner_WINFO!M16="Rechnerstrukturen
",Modulplaner_WINFO!M16="Robotik I - Einführung in die Robotik
",Modulplaner_WINFO!M16="Sicherheit
",Modulplaner_WINFO!M16="Softwaretechnik I
",Modulplaner_WINFO!M16="Softwaretechnik II
",Modulplaner_WINFO!M16="Telematik
",Modulplaner_WINFO!M16="Theoretische Informatik
",Modulplaner_WINFO!M16="Verfassungs- und Verwaltungsrecht
"),6,IF(OR(Modulplaner_WINFO!M16="Angewandte Informatik
",Modulplaner_WINFO!M16="Betriebswirtschafslehre
",Modulplaner_WINFO!M16="Mathematik I
",Modulplaner_WINFO!M16="Mathematik II
",Modulplaner_WINFO!M16="Teamprojekt Softwareentwicklung
"),8,IF(Modulplaner_WINFO!M16="Einführung in die Statistik
",10,9)))))))</f>
        <v/>
      </c>
      <c r="L22" t="str">
        <f>IF(ISBLANK(Modulplaner_WINFO!O16),"",Modulplaner_WINFO!O16&amp;"  "&amp;MIN(Modulplaner_WINFO!P16,IF(OR(Modulplaner_WINFO!O16="Geometrische Optimierung
",Modulplaner_WINFO!O16="Mikroprozessoren I
"),3,IF(OR(Modulplaner_WINFO!O16="Basispraktikum Arbeiten mit Datenbanksystemen
",Modulplaner_WINFO!O16="Basispraktikum Mobile Roboter
",Modulplaner_WINFO!O16="Basispraktikum Protocol Engineering
",Modulplaner_WINFO!O16="Basispraktikum TI: Hardwarenaher Systementwurf
",Modulplaner_WINFO!O16="Basispraktikum zum ICPC-Programmierwettbewerb
",Modulplaner_WINFO!O16="Datenbanksysteme
",Modulplaner_WINFO!O16="Einführung in Rechnernetze
",Modulplaner_WINFO!O16="Lego Mindstorms - Basispraktikum
",Modulplaner_WINFO!O16="MARS-Basispraktikum
",Modulplaner_WINFO!O16="Mechano-Informatik in der Robotik
",Modulplaner_WINFO!O16="Web-Anwendungen und Serviceorientierte Architekturen I
",Modulplaner_WINFO!O16="Wirtschaftsinformatik I
",Modulplaner_WINFO!O16="Wirtschaftsinformatik II
"),4,IF(OR(Modulplaner_WINFO!O16="Algorithmen für planare Graphen
",Modulplaner_WINFO!O16="Algorithmische Methoden für schwere Optimierungsprobleme
",Modulplaner_WINFO!O16="Basispraktikum Web-Anwendungen und Serviceorientierte Architekturen (I)
",Modulplaner_WINFO!O16="Einführung in das Privatrecht
",Modulplaner_WINFO!O16="Flächen im CAD
",Modulplaner_WINFO!O16="Geometrische Grundlagen der Geometrieverarbeitung
",Modulplaner_WINFO!O16="Kurven im CAD
",Modulplaner_WINFO!O16="Mobile Computing und Internet der Dinge
",Modulplaner_WINFO!O16="Programmieren
",Modulplaner_WINFO!O16="Volkswirtschaftslehre
"),5,IF(OR(Modulplaner_WINFO!O16="Algorithmen I
",Modulplaner_WINFO!O16="Algorithmen II
",Modulplaner_WINFO!O16="Computergrafik
",Modulplaner_WINFO!O16="Digitaltechnik und Entwurfsverfahren
",Modulplaner_WINFO!O16="Echtzeitsysteme
",Modulplaner_WINFO!O16="Formale Systeme
",Modulplaner_WINFO!O16="Geistiger Eigentum und Datenschutz
",Modulplaner_WINFO!O16="Grundbegriffe der Informatik
",Modulplaner_WINFO!O16="Kognitive Systeme
",Modulplaner_WINFO!O16="Mensch-Maschine-Interaktion
",Modulplaner_WINFO!O16="Rechnerorganisation
",Modulplaner_WINFO!O16="Rechnerstrukturen
",Modulplaner_WINFO!O16="Robotik I - Einführung in die Robotik
",Modulplaner_WINFO!O16="Sicherheit
",Modulplaner_WINFO!O16="Softwaretechnik I
",Modulplaner_WINFO!O16="Softwaretechnik II
",Modulplaner_WINFO!O16="Telematik
",Modulplaner_WINFO!O16="Theoretische Informatik
",Modulplaner_WINFO!O16="Verfassungs- und Verwaltungsrecht
"),6,IF(OR(Modulplaner_WINFO!O16="Angewandte Informatik
",Modulplaner_WINFO!O16="Betriebswirtschafslehre
",Modulplaner_WINFO!O16="Mathematik I
",Modulplaner_WINFO!O16="Mathematik II
",Modulplaner_WINFO!O16="Teamprojekt Softwareentwicklung
"),8,IF(Modulplaner_WINFO!O16="Einführung in die Statistik
",10,9)))))))&amp;"/"&amp;IF(OR(Modulplaner_WINFO!O16="Geometrische Optimierung
",Modulplaner_WINFO!O16="Mikroprozessoren I
"),3,IF(OR(Modulplaner_WINFO!O16="Basispraktikum Arbeiten mit Datenbanksystemen
",Modulplaner_WINFO!O16="Basispraktikum Mobile Roboter
",Modulplaner_WINFO!O16="Basispraktikum Protocol Engineering
",Modulplaner_WINFO!O16="Basispraktikum TI: Hardwarenaher Systementwurf
",Modulplaner_WINFO!O16="Basispraktikum zum ICPC-Programmierwettbewerb
",Modulplaner_WINFO!O16="Datenbanksysteme
",Modulplaner_WINFO!O16="Einführung in Rechnernetze
",Modulplaner_WINFO!O16="Lego Mindstorms - Basispraktikum
",Modulplaner_WINFO!O16="MARS-Basispraktikum
",Modulplaner_WINFO!O16="Mechano-Informatik in der Robotik
",Modulplaner_WINFO!O16="Web-Anwendungen und Serviceorientierte Architekturen I
",Modulplaner_WINFO!O16="Wirtschaftsinformatik I
",Modulplaner_WINFO!O16="Wirtschaftsinformatik II
"),4,IF(OR(Modulplaner_WINFO!O16="Algorithmen für planare Graphen
",Modulplaner_WINFO!O16="Algorithmische Methoden für schwere Optimierungsprobleme
",Modulplaner_WINFO!O16="Basispraktikum Web-Anwendungen und Serviceorientierte Architekturen (I)
",Modulplaner_WINFO!O16="Einführung in das Privatrecht
",Modulplaner_WINFO!O16="Flächen im CAD
",Modulplaner_WINFO!O16="Geometrische Grundlagen der Geometrieverarbeitung
",Modulplaner_WINFO!O16="Kurven im CAD
",Modulplaner_WINFO!O16="Mobile Computing und Internet der Dinge
",Modulplaner_WINFO!O16="Programmieren
",Modulplaner_WINFO!O16="Volkswirtschaftslehre
"),5,IF(OR(Modulplaner_WINFO!O16="Algorithmen I
",Modulplaner_WINFO!O16="Algorithmen II
",Modulplaner_WINFO!O16="Computergrafik
",Modulplaner_WINFO!O16="Digitaltechnik und Entwurfsverfahren
",Modulplaner_WINFO!O16="Echtzeitsysteme
",Modulplaner_WINFO!O16="Formale Systeme
",Modulplaner_WINFO!O16="Geistiger Eigentum und Datenschutz
",Modulplaner_WINFO!O16="Grundbegriffe der Informatik
",Modulplaner_WINFO!O16="Kognitive Systeme
",Modulplaner_WINFO!O16="Mensch-Maschine-Interaktion
",Modulplaner_WINFO!O16="Rechnerorganisation
",Modulplaner_WINFO!O16="Rechnerstrukturen
",Modulplaner_WINFO!O16="Robotik I - Einführung in die Robotik
",Modulplaner_WINFO!O16="Sicherheit
",Modulplaner_WINFO!O16="Softwaretechnik I
",Modulplaner_WINFO!O16="Softwaretechnik II
",Modulplaner_WINFO!O16="Telematik
",Modulplaner_WINFO!O16="Theoretische Informatik
",Modulplaner_WINFO!O16="Verfassungs- und Verwaltungsrecht
"),6,IF(OR(Modulplaner_WINFO!O16="Angewandte Informatik
",Modulplaner_WINFO!O16="Betriebswirtschafslehre
",Modulplaner_WINFO!O16="Mathematik I
",Modulplaner_WINFO!O16="Mathematik II
",Modulplaner_WINFO!O16="Teamprojekt Softwareentwicklung
"),8,IF(Modulplaner_WINFO!O16="Einführung in die Statistik
",10,9)))))))</f>
        <v/>
      </c>
      <c r="M22" t="str">
        <f>IF(ISBLANK(Modulplaner_WINFO!Q16),"",Modulplaner_WINFO!Q16&amp;"  "&amp;MIN(Modulplaner_WINFO!R16,IF(OR(Modulplaner_WINFO!Q16="Geometrische Optimierung
",Modulplaner_WINFO!Q16="Mikroprozessoren I
"),3,IF(OR(Modulplaner_WINFO!Q16="Basispraktikum Arbeiten mit Datenbanksystemen
",Modulplaner_WINFO!Q16="Basispraktikum Mobile Roboter
",Modulplaner_WINFO!Q16="Basispraktikum Protocol Engineering
",Modulplaner_WINFO!Q16="Basispraktikum TI: Hardwarenaher Systementwurf
",Modulplaner_WINFO!Q16="Basispraktikum zum ICPC-Programmierwettbewerb
",Modulplaner_WINFO!Q16="Datenbanksysteme
",Modulplaner_WINFO!Q16="Einführung in Rechnernetze
",Modulplaner_WINFO!Q16="Lego Mindstorms - Basispraktikum
",Modulplaner_WINFO!Q16="MARS-Basispraktikum
",Modulplaner_WINFO!Q16="Mechano-Informatik in der Robotik
",Modulplaner_WINFO!Q16="Web-Anwendungen und Serviceorientierte Architekturen I
",Modulplaner_WINFO!Q16="Wirtschaftsinformatik I
",Modulplaner_WINFO!Q16="Wirtschaftsinformatik II
"),4,IF(OR(Modulplaner_WINFO!Q16="Algorithmen für planare Graphen
",Modulplaner_WINFO!Q16="Algorithmische Methoden für schwere Optimierungsprobleme
",Modulplaner_WINFO!Q16="Basispraktikum Web-Anwendungen und Serviceorientierte Architekturen (I)
",Modulplaner_WINFO!Q16="Einführung in das Privatrecht
",Modulplaner_WINFO!Q16="Flächen im CAD
",Modulplaner_WINFO!Q16="Geometrische Grundlagen der Geometrieverarbeitung
",Modulplaner_WINFO!Q16="Kurven im CAD
",Modulplaner_WINFO!Q16="Mobile Computing und Internet der Dinge
",Modulplaner_WINFO!Q16="Programmieren
",Modulplaner_WINFO!Q16="Volkswirtschaftslehre
"),5,IF(OR(Modulplaner_WINFO!Q16="Algorithmen I
",Modulplaner_WINFO!Q16="Algorithmen II
",Modulplaner_WINFO!Q16="Computergrafik
",Modulplaner_WINFO!Q16="Digitaltechnik und Entwurfsverfahren
",Modulplaner_WINFO!Q16="Echtzeitsysteme
",Modulplaner_WINFO!Q16="Formale Systeme
",Modulplaner_WINFO!Q16="Geistiger Eigentum und Datenschutz
",Modulplaner_WINFO!Q16="Grundbegriffe der Informatik
",Modulplaner_WINFO!Q16="Kognitive Systeme
",Modulplaner_WINFO!Q16="Mensch-Maschine-Interaktion
",Modulplaner_WINFO!Q16="Rechnerorganisation
",Modulplaner_WINFO!Q16="Rechnerstrukturen
",Modulplaner_WINFO!Q16="Robotik I - Einführung in die Robotik
",Modulplaner_WINFO!Q16="Sicherheit
",Modulplaner_WINFO!Q16="Softwaretechnik I
",Modulplaner_WINFO!Q16="Softwaretechnik II
",Modulplaner_WINFO!Q16="Telematik
",Modulplaner_WINFO!Q16="Theoretische Informatik
",Modulplaner_WINFO!Q16="Verfassungs- und Verwaltungsrecht
"),6,IF(OR(Modulplaner_WINFO!Q16="Angewandte Informatik
",Modulplaner_WINFO!Q16="Betriebswirtschafslehre
",Modulplaner_WINFO!Q16="Mathematik I
",Modulplaner_WINFO!Q16="Mathematik II
",Modulplaner_WINFO!Q16="Teamprojekt Softwareentwicklung
"),8,IF(Modulplaner_WINFO!Q16="Einführung in die Statistik
",10,9)))))))&amp;"/"&amp;IF(OR(Modulplaner_WINFO!Q16="Geometrische Optimierung
",Modulplaner_WINFO!Q16="Mikroprozessoren I
"),3,IF(OR(Modulplaner_WINFO!Q16="Basispraktikum Arbeiten mit Datenbanksystemen
",Modulplaner_WINFO!Q16="Basispraktikum Mobile Roboter
",Modulplaner_WINFO!Q16="Basispraktikum Protocol Engineering
",Modulplaner_WINFO!Q16="Basispraktikum TI: Hardwarenaher Systementwurf
",Modulplaner_WINFO!Q16="Basispraktikum zum ICPC-Programmierwettbewerb
",Modulplaner_WINFO!Q16="Datenbanksysteme
",Modulplaner_WINFO!Q16="Einführung in Rechnernetze
",Modulplaner_WINFO!Q16="Lego Mindstorms - Basispraktikum
",Modulplaner_WINFO!Q16="MARS-Basispraktikum
",Modulplaner_WINFO!Q16="Mechano-Informatik in der Robotik
",Modulplaner_WINFO!Q16="Web-Anwendungen und Serviceorientierte Architekturen I
",Modulplaner_WINFO!Q16="Wirtschaftsinformatik I
",Modulplaner_WINFO!Q16="Wirtschaftsinformatik II
"),4,IF(OR(Modulplaner_WINFO!Q16="Algorithmen für planare Graphen
",Modulplaner_WINFO!Q16="Algorithmische Methoden für schwere Optimierungsprobleme
",Modulplaner_WINFO!Q16="Basispraktikum Web-Anwendungen und Serviceorientierte Architekturen (I)
",Modulplaner_WINFO!Q16="Einführung in das Privatrecht
",Modulplaner_WINFO!Q16="Flächen im CAD
",Modulplaner_WINFO!Q16="Geometrische Grundlagen der Geometrieverarbeitung
",Modulplaner_WINFO!Q16="Kurven im CAD
",Modulplaner_WINFO!Q16="Mobile Computing und Internet der Dinge
",Modulplaner_WINFO!Q16="Programmieren
",Modulplaner_WINFO!Q16="Volkswirtschaftslehre
"),5,IF(OR(Modulplaner_WINFO!Q16="Algorithmen I
",Modulplaner_WINFO!Q16="Algorithmen II
",Modulplaner_WINFO!Q16="Computergrafik
",Modulplaner_WINFO!Q16="Digitaltechnik und Entwurfsverfahren
",Modulplaner_WINFO!Q16="Echtzeitsysteme
",Modulplaner_WINFO!Q16="Formale Systeme
",Modulplaner_WINFO!Q16="Geistiger Eigentum und Datenschutz
",Modulplaner_WINFO!Q16="Grundbegriffe der Informatik
",Modulplaner_WINFO!Q16="Kognitive Systeme
",Modulplaner_WINFO!Q16="Mensch-Maschine-Interaktion
",Modulplaner_WINFO!Q16="Rechnerorganisation
",Modulplaner_WINFO!Q16="Rechnerstrukturen
",Modulplaner_WINFO!Q16="Robotik I - Einführung in die Robotik
",Modulplaner_WINFO!Q16="Sicherheit
",Modulplaner_WINFO!Q16="Softwaretechnik I
",Modulplaner_WINFO!Q16="Softwaretechnik II
",Modulplaner_WINFO!Q16="Telematik
",Modulplaner_WINFO!Q16="Theoretische Informatik
",Modulplaner_WINFO!Q16="Verfassungs- und Verwaltungsrecht
"),6,IF(OR(Modulplaner_WINFO!Q16="Angewandte Informatik
",Modulplaner_WINFO!Q16="Betriebswirtschafslehre
",Modulplaner_WINFO!Q16="Mathematik I
",Modulplaner_WINFO!Q16="Mathematik II
",Modulplaner_WINFO!Q16="Teamprojekt Softwareentwicklung
"),8,IF(Modulplaner_WINFO!Q16="Einführung in die Statistik
",10,9)))))))</f>
        <v/>
      </c>
      <c r="N22" t="str">
        <f>IF(ISBLANK(Modulplaner_WINFO!S16),"",Modulplaner_WINFO!S16&amp;"  "&amp;MIN(Modulplaner_WINFO!T16,IF(OR(Modulplaner_WINFO!S16="Geometrische Optimierung
",Modulplaner_WINFO!S16="Mikroprozessoren I
"),3,IF(OR(Modulplaner_WINFO!S16="Basispraktikum Arbeiten mit Datenbanksystemen
",Modulplaner_WINFO!S16="Basispraktikum Mobile Roboter
",Modulplaner_WINFO!S16="Basispraktikum Protocol Engineering
",Modulplaner_WINFO!S16="Basispraktikum TI: Hardwarenaher Systementwurf
",Modulplaner_WINFO!S16="Basispraktikum zum ICPC-Programmierwettbewerb
",Modulplaner_WINFO!S16="Datenbanksysteme
",Modulplaner_WINFO!S16="Einführung in Rechnernetze
",Modulplaner_WINFO!S16="Lego Mindstorms - Basispraktikum
",Modulplaner_WINFO!S16="MARS-Basispraktikum
",Modulplaner_WINFO!S16="Mechano-Informatik in der Robotik
",Modulplaner_WINFO!S16="Web-Anwendungen und Serviceorientierte Architekturen I
",Modulplaner_WINFO!S16="Wirtschaftsinformatik I
",Modulplaner_WINFO!S16="Wirtschaftsinformatik II
"),4,IF(OR(Modulplaner_WINFO!S16="Algorithmen für planare Graphen
",Modulplaner_WINFO!S16="Algorithmische Methoden für schwere Optimierungsprobleme
",Modulplaner_WINFO!S16="Basispraktikum Web-Anwendungen und Serviceorientierte Architekturen (I)
",Modulplaner_WINFO!S16="Einführung in das Privatrecht
",Modulplaner_WINFO!S16="Flächen im CAD
",Modulplaner_WINFO!S16="Geometrische Grundlagen der Geometrieverarbeitung
",Modulplaner_WINFO!S16="Kurven im CAD
",Modulplaner_WINFO!S16="Mobile Computing und Internet der Dinge
",Modulplaner_WINFO!S16="Programmieren
",Modulplaner_WINFO!S16="Volkswirtschaftslehre
"),5,IF(OR(Modulplaner_WINFO!S16="Algorithmen I
",Modulplaner_WINFO!S16="Algorithmen II
",Modulplaner_WINFO!S16="Computergrafik
",Modulplaner_WINFO!S16="Digitaltechnik und Entwurfsverfahren
",Modulplaner_WINFO!S16="Echtzeitsysteme
",Modulplaner_WINFO!S16="Formale Systeme
",Modulplaner_WINFO!S16="Geistiger Eigentum und Datenschutz
",Modulplaner_WINFO!S16="Grundbegriffe der Informatik
",Modulplaner_WINFO!S16="Kognitive Systeme
",Modulplaner_WINFO!S16="Mensch-Maschine-Interaktion
",Modulplaner_WINFO!S16="Rechnerorganisation
",Modulplaner_WINFO!S16="Rechnerstrukturen
",Modulplaner_WINFO!S16="Robotik I - Einführung in die Robotik
",Modulplaner_WINFO!S16="Sicherheit
",Modulplaner_WINFO!S16="Softwaretechnik I
",Modulplaner_WINFO!S16="Softwaretechnik II
",Modulplaner_WINFO!S16="Telematik
",Modulplaner_WINFO!S16="Theoretische Informatik
",Modulplaner_WINFO!S16="Verfassungs- und Verwaltungsrecht
"),6,IF(OR(Modulplaner_WINFO!S16="Angewandte Informatik
",Modulplaner_WINFO!S16="Betriebswirtschafslehre
",Modulplaner_WINFO!S16="Mathematik I
",Modulplaner_WINFO!S16="Mathematik II
",Modulplaner_WINFO!S16="Teamprojekt Softwareentwicklung
"),8,IF(Modulplaner_WINFO!S16="Einführung in die Statistik
",10,9)))))))&amp;"/"&amp;IF(OR(Modulplaner_WINFO!S16="Geometrische Optimierung
",Modulplaner_WINFO!S16="Mikroprozessoren I
"),3,IF(OR(Modulplaner_WINFO!S16="Basispraktikum Arbeiten mit Datenbanksystemen
",Modulplaner_WINFO!S16="Basispraktikum Mobile Roboter
",Modulplaner_WINFO!S16="Basispraktikum Protocol Engineering
",Modulplaner_WINFO!S16="Basispraktikum TI: Hardwarenaher Systementwurf
",Modulplaner_WINFO!S16="Basispraktikum zum ICPC-Programmierwettbewerb
",Modulplaner_WINFO!S16="Datenbanksysteme
",Modulplaner_WINFO!S16="Einführung in Rechnernetze
",Modulplaner_WINFO!S16="Lego Mindstorms - Basispraktikum
",Modulplaner_WINFO!S16="MARS-Basispraktikum
",Modulplaner_WINFO!S16="Mechano-Informatik in der Robotik
",Modulplaner_WINFO!S16="Web-Anwendungen und Serviceorientierte Architekturen I
",Modulplaner_WINFO!S16="Wirtschaftsinformatik I
",Modulplaner_WINFO!S16="Wirtschaftsinformatik II
"),4,IF(OR(Modulplaner_WINFO!S16="Algorithmen für planare Graphen
",Modulplaner_WINFO!S16="Algorithmische Methoden für schwere Optimierungsprobleme
",Modulplaner_WINFO!S16="Basispraktikum Web-Anwendungen und Serviceorientierte Architekturen (I)
",Modulplaner_WINFO!S16="Einführung in das Privatrecht
",Modulplaner_WINFO!S16="Flächen im CAD
",Modulplaner_WINFO!S16="Geometrische Grundlagen der Geometrieverarbeitung
",Modulplaner_WINFO!S16="Kurven im CAD
",Modulplaner_WINFO!S16="Mobile Computing und Internet der Dinge
",Modulplaner_WINFO!S16="Programmieren
",Modulplaner_WINFO!S16="Volkswirtschaftslehre
"),5,IF(OR(Modulplaner_WINFO!S16="Algorithmen I
",Modulplaner_WINFO!S16="Algorithmen II
",Modulplaner_WINFO!S16="Computergrafik
",Modulplaner_WINFO!S16="Digitaltechnik und Entwurfsverfahren
",Modulplaner_WINFO!S16="Echtzeitsysteme
",Modulplaner_WINFO!S16="Formale Systeme
",Modulplaner_WINFO!S16="Geistiger Eigentum und Datenschutz
",Modulplaner_WINFO!S16="Grundbegriffe der Informatik
",Modulplaner_WINFO!S16="Kognitive Systeme
",Modulplaner_WINFO!S16="Mensch-Maschine-Interaktion
",Modulplaner_WINFO!S16="Rechnerorganisation
",Modulplaner_WINFO!S16="Rechnerstrukturen
",Modulplaner_WINFO!S16="Robotik I - Einführung in die Robotik
",Modulplaner_WINFO!S16="Sicherheit
",Modulplaner_WINFO!S16="Softwaretechnik I
",Modulplaner_WINFO!S16="Softwaretechnik II
",Modulplaner_WINFO!S16="Telematik
",Modulplaner_WINFO!S16="Theoretische Informatik
",Modulplaner_WINFO!S16="Verfassungs- und Verwaltungsrecht
"),6,IF(OR(Modulplaner_WINFO!S16="Angewandte Informatik
",Modulplaner_WINFO!S16="Betriebswirtschafslehre
",Modulplaner_WINFO!S16="Mathematik I
",Modulplaner_WINFO!S16="Mathematik II
",Modulplaner_WINFO!S16="Teamprojekt Softwareentwicklung
"),8,IF(Modulplaner_WINFO!S16="Einführung in die Statistik
",10,9)))))))</f>
        <v/>
      </c>
    </row>
    <row r="23" spans="1:14" ht="28.8" x14ac:dyDescent="0.3">
      <c r="A23" s="14" t="s">
        <v>48</v>
      </c>
      <c r="E23" s="24" t="s">
        <v>145</v>
      </c>
      <c r="F23" t="str">
        <f>IF(ISBLANK(Modulplaner_WINFO!C17),"",Modulplaner_WINFO!C17&amp;"  "&amp;MIN(Modulplaner_WINFO!D17,IF(OR(Modulplaner_WINFO!C17="Geometrische Optimierung
",Modulplaner_WINFO!C17="Mikroprozessoren I
"),3,IF(OR(Modulplaner_WINFO!C17="Basispraktikum Arbeiten mit Datenbanksystemen
",Modulplaner_WINFO!C17="Basispraktikum Mobile Roboter
",Modulplaner_WINFO!C17="Basispraktikum Protocol Engineering
",Modulplaner_WINFO!C17="Basispraktikum TI: Hardwarenaher Systementwurf
",Modulplaner_WINFO!C17="Basispraktikum zum ICPC-Programmierwettbewerb
",Modulplaner_WINFO!C17="Datenbanksysteme
",Modulplaner_WINFO!C17="Einführung in Rechnernetze
",Modulplaner_WINFO!C17="Lego Mindstorms - Basispraktikum
",Modulplaner_WINFO!C17="MARS-Basispraktikum
",Modulplaner_WINFO!C17="Mechano-Informatik in der Robotik
",Modulplaner_WINFO!C17="Web-Anwendungen und Serviceorientierte Architekturen I
",Modulplaner_WINFO!C17="Wirtschaftsinformatik I
",Modulplaner_WINFO!C17="Wirtschaftsinformatik II
"),4,IF(OR(Modulplaner_WINFO!C17="Algorithmen für planare Graphen
",Modulplaner_WINFO!C17="Algorithmische Methoden für schwere Optimierungsprobleme
",Modulplaner_WINFO!C17="Basispraktikum Web-Anwendungen und Serviceorientierte Architekturen (I)
",Modulplaner_WINFO!C17="Einführung in das Privatrecht
",Modulplaner_WINFO!C17="Flächen im CAD
",Modulplaner_WINFO!C17="Geometrische Grundlagen der Geometrieverarbeitung
",Modulplaner_WINFO!C17="Kurven im CAD
",Modulplaner_WINFO!C17="Mobile Computing und Internet der Dinge
",Modulplaner_WINFO!C17="Programmieren
",Modulplaner_WINFO!C17="Volkswirtschaftslehre
"),5,IF(OR(Modulplaner_WINFO!C17="Algorithmen I
",Modulplaner_WINFO!C17="Algorithmen II
",Modulplaner_WINFO!C17="Computergrafik
",Modulplaner_WINFO!C17="Digitaltechnik und Entwurfsverfahren
",Modulplaner_WINFO!C17="Echtzeitsysteme
",Modulplaner_WINFO!C17="Formale Systeme
",Modulplaner_WINFO!C17="Geistiger Eigentum und Datenschutz
",Modulplaner_WINFO!C17="Grundbegriffe der Informatik
",Modulplaner_WINFO!C17="Kognitive Systeme
",Modulplaner_WINFO!C17="Mensch-Maschine-Interaktion
",Modulplaner_WINFO!C17="Rechnerorganisation
",Modulplaner_WINFO!C17="Rechnerstrukturen
",Modulplaner_WINFO!C17="Robotik I - Einführung in die Robotik
",Modulplaner_WINFO!C17="Sicherheit
",Modulplaner_WINFO!C17="Softwaretechnik I
",Modulplaner_WINFO!C17="Softwaretechnik II
",Modulplaner_WINFO!C17="Telematik
",Modulplaner_WINFO!C17="Theoretische Informatik
",Modulplaner_WINFO!C17="Verfassungs- und Verwaltungsrecht
"),6,IF(OR(Modulplaner_WINFO!C17="Angewandte Informatik
",Modulplaner_WINFO!C17="Betriebswirtschafslehre
",Modulplaner_WINFO!C17="Mathematik I
",Modulplaner_WINFO!C17="Mathematik II
",Modulplaner_WINFO!C17="Teamprojekt Softwareentwicklung
"),8,IF(Modulplaner_WINFO!C17="Einführung in die Statistik
",10,9)))))))&amp;"/"&amp;IF(OR(Modulplaner_WINFO!C17="Geometrische Optimierung
",Modulplaner_WINFO!C17="Mikroprozessoren I
"),3,IF(OR(Modulplaner_WINFO!C17="Basispraktikum Arbeiten mit Datenbanksystemen
",Modulplaner_WINFO!C17="Basispraktikum Mobile Roboter
",Modulplaner_WINFO!C17="Basispraktikum Protocol Engineering
",Modulplaner_WINFO!C17="Basispraktikum TI: Hardwarenaher Systementwurf
",Modulplaner_WINFO!C17="Basispraktikum zum ICPC-Programmierwettbewerb
",Modulplaner_WINFO!C17="Datenbanksysteme
",Modulplaner_WINFO!C17="Einführung in Rechnernetze
",Modulplaner_WINFO!C17="Lego Mindstorms - Basispraktikum
",Modulplaner_WINFO!C17="MARS-Basispraktikum
",Modulplaner_WINFO!C17="Mechano-Informatik in der Robotik
",Modulplaner_WINFO!C17="Web-Anwendungen und Serviceorientierte Architekturen I
",Modulplaner_WINFO!C17="Wirtschaftsinformatik I
",Modulplaner_WINFO!C17="Wirtschaftsinformatik II
"),4,IF(OR(Modulplaner_WINFO!C17="Algorithmen für planare Graphen
",Modulplaner_WINFO!C17="Algorithmische Methoden für schwere Optimierungsprobleme
",Modulplaner_WINFO!C17="Basispraktikum Web-Anwendungen und Serviceorientierte Architekturen (I)
",Modulplaner_WINFO!C17="Einführung in das Privatrecht
",Modulplaner_WINFO!C17="Flächen im CAD
",Modulplaner_WINFO!C17="Geometrische Grundlagen der Geometrieverarbeitung
",Modulplaner_WINFO!C17="Kurven im CAD
",Modulplaner_WINFO!C17="Mobile Computing und Internet der Dinge
",Modulplaner_WINFO!C17="Programmieren
",Modulplaner_WINFO!C17="Volkswirtschaftslehre
"),5,IF(OR(Modulplaner_WINFO!C17="Algorithmen I
",Modulplaner_WINFO!C17="Algorithmen II
",Modulplaner_WINFO!C17="Computergrafik
",Modulplaner_WINFO!C17="Digitaltechnik und Entwurfsverfahren
",Modulplaner_WINFO!C17="Echtzeitsysteme
",Modulplaner_WINFO!C17="Formale Systeme
",Modulplaner_WINFO!C17="Geistiger Eigentum und Datenschutz
",Modulplaner_WINFO!C17="Grundbegriffe der Informatik
",Modulplaner_WINFO!C17="Kognitive Systeme
",Modulplaner_WINFO!C17="Mensch-Maschine-Interaktion
",Modulplaner_WINFO!C17="Rechnerorganisation
",Modulplaner_WINFO!C17="Rechnerstrukturen
",Modulplaner_WINFO!C17="Robotik I - Einführung in die Robotik
",Modulplaner_WINFO!C17="Sicherheit
",Modulplaner_WINFO!C17="Softwaretechnik I
",Modulplaner_WINFO!C17="Softwaretechnik II
",Modulplaner_WINFO!C17="Telematik
",Modulplaner_WINFO!C17="Theoretische Informatik
",Modulplaner_WINFO!C17="Verfassungs- und Verwaltungsrecht
"),6,IF(OR(Modulplaner_WINFO!C17="Angewandte Informatik
",Modulplaner_WINFO!C17="Betriebswirtschafslehre
",Modulplaner_WINFO!C17="Mathematik I
",Modulplaner_WINFO!C17="Mathematik II
",Modulplaner_WINFO!C17="Teamprojekt Softwareentwicklung
"),8,IF(Modulplaner_WINFO!C17="Einführung in die Statistik
",10,9)))))))</f>
        <v/>
      </c>
      <c r="G23" t="str">
        <f>IF(ISBLANK(Modulplaner_WINFO!E17),"",Modulplaner_WINFO!E17&amp;"  "&amp;MIN(Modulplaner_WINFO!F17,IF(OR(Modulplaner_WINFO!E17="Geometrische Optimierung
",Modulplaner_WINFO!E17="Mikroprozessoren I
"),3,IF(OR(Modulplaner_WINFO!E17="Basispraktikum Arbeiten mit Datenbanksystemen
",Modulplaner_WINFO!E17="Basispraktikum Mobile Roboter
",Modulplaner_WINFO!E17="Basispraktikum Protocol Engineering
",Modulplaner_WINFO!E17="Basispraktikum TI: Hardwarenaher Systementwurf
",Modulplaner_WINFO!E17="Basispraktikum zum ICPC-Programmierwettbewerb
",Modulplaner_WINFO!E17="Datenbanksysteme
",Modulplaner_WINFO!E17="Einführung in Rechnernetze
",Modulplaner_WINFO!E17="Lego Mindstorms - Basispraktikum
",Modulplaner_WINFO!E17="MARS-Basispraktikum
",Modulplaner_WINFO!E17="Mechano-Informatik in der Robotik
",Modulplaner_WINFO!E17="Web-Anwendungen und Serviceorientierte Architekturen I
",Modulplaner_WINFO!E17="Wirtschaftsinformatik I
",Modulplaner_WINFO!E17="Wirtschaftsinformatik II
"),4,IF(OR(Modulplaner_WINFO!E17="Algorithmen für planare Graphen
",Modulplaner_WINFO!E17="Algorithmische Methoden für schwere Optimierungsprobleme
",Modulplaner_WINFO!E17="Basispraktikum Web-Anwendungen und Serviceorientierte Architekturen (I)
",Modulplaner_WINFO!E17="Einführung in das Privatrecht
",Modulplaner_WINFO!E17="Flächen im CAD
",Modulplaner_WINFO!E17="Geometrische Grundlagen der Geometrieverarbeitung
",Modulplaner_WINFO!E17="Kurven im CAD
",Modulplaner_WINFO!E17="Mobile Computing und Internet der Dinge
",Modulplaner_WINFO!E17="Programmieren
",Modulplaner_WINFO!E17="Volkswirtschaftslehre
"),5,IF(OR(Modulplaner_WINFO!E17="Algorithmen I
",Modulplaner_WINFO!E17="Algorithmen II
",Modulplaner_WINFO!E17="Computergrafik
",Modulplaner_WINFO!E17="Digitaltechnik und Entwurfsverfahren
",Modulplaner_WINFO!E17="Echtzeitsysteme
",Modulplaner_WINFO!E17="Formale Systeme
",Modulplaner_WINFO!E17="Geistiger Eigentum und Datenschutz
",Modulplaner_WINFO!E17="Grundbegriffe der Informatik
",Modulplaner_WINFO!E17="Kognitive Systeme
",Modulplaner_WINFO!E17="Mensch-Maschine-Interaktion
",Modulplaner_WINFO!E17="Rechnerorganisation
",Modulplaner_WINFO!E17="Rechnerstrukturen
",Modulplaner_WINFO!E17="Robotik I - Einführung in die Robotik
",Modulplaner_WINFO!E17="Sicherheit
",Modulplaner_WINFO!E17="Softwaretechnik I
",Modulplaner_WINFO!E17="Softwaretechnik II
",Modulplaner_WINFO!E17="Telematik
",Modulplaner_WINFO!E17="Theoretische Informatik
",Modulplaner_WINFO!E17="Verfassungs- und Verwaltungsrecht
"),6,IF(OR(Modulplaner_WINFO!E17="Angewandte Informatik
",Modulplaner_WINFO!E17="Betriebswirtschafslehre
",Modulplaner_WINFO!E17="Mathematik I
",Modulplaner_WINFO!E17="Mathematik II
",Modulplaner_WINFO!E17="Teamprojekt Softwareentwicklung
"),8,IF(Modulplaner_WINFO!E17="Einführung in die Statistik
",10,9)))))))&amp;"/"&amp;IF(OR(Modulplaner_WINFO!E17="Geometrische Optimierung
",Modulplaner_WINFO!E17="Mikroprozessoren I
"),3,IF(OR(Modulplaner_WINFO!E17="Basispraktikum Arbeiten mit Datenbanksystemen
",Modulplaner_WINFO!E17="Basispraktikum Mobile Roboter
",Modulplaner_WINFO!E17="Basispraktikum Protocol Engineering
",Modulplaner_WINFO!E17="Basispraktikum TI: Hardwarenaher Systementwurf
",Modulplaner_WINFO!E17="Basispraktikum zum ICPC-Programmierwettbewerb
",Modulplaner_WINFO!E17="Datenbanksysteme
",Modulplaner_WINFO!E17="Einführung in Rechnernetze
",Modulplaner_WINFO!E17="Lego Mindstorms - Basispraktikum
",Modulplaner_WINFO!E17="MARS-Basispraktikum
",Modulplaner_WINFO!E17="Mechano-Informatik in der Robotik
",Modulplaner_WINFO!E17="Web-Anwendungen und Serviceorientierte Architekturen I
",Modulplaner_WINFO!E17="Wirtschaftsinformatik I
",Modulplaner_WINFO!E17="Wirtschaftsinformatik II
"),4,IF(OR(Modulplaner_WINFO!E17="Algorithmen für planare Graphen
",Modulplaner_WINFO!E17="Algorithmische Methoden für schwere Optimierungsprobleme
",Modulplaner_WINFO!E17="Basispraktikum Web-Anwendungen und Serviceorientierte Architekturen (I)
",Modulplaner_WINFO!E17="Einführung in das Privatrecht
",Modulplaner_WINFO!E17="Flächen im CAD
",Modulplaner_WINFO!E17="Geometrische Grundlagen der Geometrieverarbeitung
",Modulplaner_WINFO!E17="Kurven im CAD
",Modulplaner_WINFO!E17="Mobile Computing und Internet der Dinge
",Modulplaner_WINFO!E17="Programmieren
",Modulplaner_WINFO!E17="Volkswirtschaftslehre
"),5,IF(OR(Modulplaner_WINFO!E17="Algorithmen I
",Modulplaner_WINFO!E17="Algorithmen II
",Modulplaner_WINFO!E17="Computergrafik
",Modulplaner_WINFO!E17="Digitaltechnik und Entwurfsverfahren
",Modulplaner_WINFO!E17="Echtzeitsysteme
",Modulplaner_WINFO!E17="Formale Systeme
",Modulplaner_WINFO!E17="Geistiger Eigentum und Datenschutz
",Modulplaner_WINFO!E17="Grundbegriffe der Informatik
",Modulplaner_WINFO!E17="Kognitive Systeme
",Modulplaner_WINFO!E17="Mensch-Maschine-Interaktion
",Modulplaner_WINFO!E17="Rechnerorganisation
",Modulplaner_WINFO!E17="Rechnerstrukturen
",Modulplaner_WINFO!E17="Robotik I - Einführung in die Robotik
",Modulplaner_WINFO!E17="Sicherheit
",Modulplaner_WINFO!E17="Softwaretechnik I
",Modulplaner_WINFO!E17="Softwaretechnik II
",Modulplaner_WINFO!E17="Telematik
",Modulplaner_WINFO!E17="Theoretische Informatik
",Modulplaner_WINFO!E17="Verfassungs- und Verwaltungsrecht
"),6,IF(OR(Modulplaner_WINFO!E17="Angewandte Informatik
",Modulplaner_WINFO!E17="Betriebswirtschafslehre
",Modulplaner_WINFO!E17="Mathematik I
",Modulplaner_WINFO!E17="Mathematik II
",Modulplaner_WINFO!E17="Teamprojekt Softwareentwicklung
"),8,IF(Modulplaner_WINFO!E17="Einführung in die Statistik
",10,9)))))))</f>
        <v/>
      </c>
      <c r="H23" t="str">
        <f>IF(ISBLANK(Modulplaner_WINFO!G17),"",Modulplaner_WINFO!G17&amp;"  "&amp;MIN(Modulplaner_WINFO!H17,IF(OR(Modulplaner_WINFO!G17="Geometrische Optimierung
",Modulplaner_WINFO!G17="Mikroprozessoren I
"),3,IF(OR(Modulplaner_WINFO!G17="Basispraktikum Arbeiten mit Datenbanksystemen
",Modulplaner_WINFO!G17="Basispraktikum Mobile Roboter
",Modulplaner_WINFO!G17="Basispraktikum Protocol Engineering
",Modulplaner_WINFO!G17="Basispraktikum TI: Hardwarenaher Systementwurf
",Modulplaner_WINFO!G17="Basispraktikum zum ICPC-Programmierwettbewerb
",Modulplaner_WINFO!G17="Datenbanksysteme
",Modulplaner_WINFO!G17="Einführung in Rechnernetze
",Modulplaner_WINFO!G17="Lego Mindstorms - Basispraktikum
",Modulplaner_WINFO!G17="MARS-Basispraktikum
",Modulplaner_WINFO!G17="Mechano-Informatik in der Robotik
",Modulplaner_WINFO!G17="Web-Anwendungen und Serviceorientierte Architekturen I
",Modulplaner_WINFO!G17="Wirtschaftsinformatik I
",Modulplaner_WINFO!G17="Wirtschaftsinformatik II
"),4,IF(OR(Modulplaner_WINFO!G17="Algorithmen für planare Graphen
",Modulplaner_WINFO!G17="Algorithmische Methoden für schwere Optimierungsprobleme
",Modulplaner_WINFO!G17="Basispraktikum Web-Anwendungen und Serviceorientierte Architekturen (I)
",Modulplaner_WINFO!G17="Einführung in das Privatrecht
",Modulplaner_WINFO!G17="Flächen im CAD
",Modulplaner_WINFO!G17="Geometrische Grundlagen der Geometrieverarbeitung
",Modulplaner_WINFO!G17="Kurven im CAD
",Modulplaner_WINFO!G17="Mobile Computing und Internet der Dinge
",Modulplaner_WINFO!G17="Programmieren
",Modulplaner_WINFO!G17="Volkswirtschaftslehre
"),5,IF(OR(Modulplaner_WINFO!G17="Algorithmen I
",Modulplaner_WINFO!G17="Algorithmen II
",Modulplaner_WINFO!G17="Computergrafik
",Modulplaner_WINFO!G17="Digitaltechnik und Entwurfsverfahren
",Modulplaner_WINFO!G17="Echtzeitsysteme
",Modulplaner_WINFO!G17="Formale Systeme
",Modulplaner_WINFO!G17="Geistiger Eigentum und Datenschutz
",Modulplaner_WINFO!G17="Grundbegriffe der Informatik
",Modulplaner_WINFO!G17="Kognitive Systeme
",Modulplaner_WINFO!G17="Mensch-Maschine-Interaktion
",Modulplaner_WINFO!G17="Rechnerorganisation
",Modulplaner_WINFO!G17="Rechnerstrukturen
",Modulplaner_WINFO!G17="Robotik I - Einführung in die Robotik
",Modulplaner_WINFO!G17="Sicherheit
",Modulplaner_WINFO!G17="Softwaretechnik I
",Modulplaner_WINFO!G17="Softwaretechnik II
",Modulplaner_WINFO!G17="Telematik
",Modulplaner_WINFO!G17="Theoretische Informatik
",Modulplaner_WINFO!G17="Verfassungs- und Verwaltungsrecht
"),6,IF(OR(Modulplaner_WINFO!G17="Angewandte Informatik
",Modulplaner_WINFO!G17="Betriebswirtschafslehre
",Modulplaner_WINFO!G17="Mathematik I
",Modulplaner_WINFO!G17="Mathematik II
",Modulplaner_WINFO!G17="Teamprojekt Softwareentwicklung
"),8,IF(Modulplaner_WINFO!G17="Einführung in die Statistik
",10,9)))))))&amp;"/"&amp;IF(OR(Modulplaner_WINFO!G17="Geometrische Optimierung
",Modulplaner_WINFO!G17="Mikroprozessoren I
"),3,IF(OR(Modulplaner_WINFO!G17="Basispraktikum Arbeiten mit Datenbanksystemen
",Modulplaner_WINFO!G17="Basispraktikum Mobile Roboter
",Modulplaner_WINFO!G17="Basispraktikum Protocol Engineering
",Modulplaner_WINFO!G17="Basispraktikum TI: Hardwarenaher Systementwurf
",Modulplaner_WINFO!G17="Basispraktikum zum ICPC-Programmierwettbewerb
",Modulplaner_WINFO!G17="Datenbanksysteme
",Modulplaner_WINFO!G17="Einführung in Rechnernetze
",Modulplaner_WINFO!G17="Lego Mindstorms - Basispraktikum
",Modulplaner_WINFO!G17="MARS-Basispraktikum
",Modulplaner_WINFO!G17="Mechano-Informatik in der Robotik
",Modulplaner_WINFO!G17="Web-Anwendungen und Serviceorientierte Architekturen I
",Modulplaner_WINFO!G17="Wirtschaftsinformatik I
",Modulplaner_WINFO!G17="Wirtschaftsinformatik II
"),4,IF(OR(Modulplaner_WINFO!G17="Algorithmen für planare Graphen
",Modulplaner_WINFO!G17="Algorithmische Methoden für schwere Optimierungsprobleme
",Modulplaner_WINFO!G17="Basispraktikum Web-Anwendungen und Serviceorientierte Architekturen (I)
",Modulplaner_WINFO!G17="Einführung in das Privatrecht
",Modulplaner_WINFO!G17="Flächen im CAD
",Modulplaner_WINFO!G17="Geometrische Grundlagen der Geometrieverarbeitung
",Modulplaner_WINFO!G17="Kurven im CAD
",Modulplaner_WINFO!G17="Mobile Computing und Internet der Dinge
",Modulplaner_WINFO!G17="Programmieren
",Modulplaner_WINFO!G17="Volkswirtschaftslehre
"),5,IF(OR(Modulplaner_WINFO!G17="Algorithmen I
",Modulplaner_WINFO!G17="Algorithmen II
",Modulplaner_WINFO!G17="Computergrafik
",Modulplaner_WINFO!G17="Digitaltechnik und Entwurfsverfahren
",Modulplaner_WINFO!G17="Echtzeitsysteme
",Modulplaner_WINFO!G17="Formale Systeme
",Modulplaner_WINFO!G17="Geistiger Eigentum und Datenschutz
",Modulplaner_WINFO!G17="Grundbegriffe der Informatik
",Modulplaner_WINFO!G17="Kognitive Systeme
",Modulplaner_WINFO!G17="Mensch-Maschine-Interaktion
",Modulplaner_WINFO!G17="Rechnerorganisation
",Modulplaner_WINFO!G17="Rechnerstrukturen
",Modulplaner_WINFO!G17="Robotik I - Einführung in die Robotik
",Modulplaner_WINFO!G17="Sicherheit
",Modulplaner_WINFO!G17="Softwaretechnik I
",Modulplaner_WINFO!G17="Softwaretechnik II
",Modulplaner_WINFO!G17="Telematik
",Modulplaner_WINFO!G17="Theoretische Informatik
",Modulplaner_WINFO!G17="Verfassungs- und Verwaltungsrecht
"),6,IF(OR(Modulplaner_WINFO!G17="Angewandte Informatik
",Modulplaner_WINFO!G17="Betriebswirtschafslehre
",Modulplaner_WINFO!G17="Mathematik I
",Modulplaner_WINFO!G17="Mathematik II
",Modulplaner_WINFO!G17="Teamprojekt Softwareentwicklung
"),8,IF(Modulplaner_WINFO!G17="Einführung in die Statistik
",10,9)))))))</f>
        <v/>
      </c>
      <c r="I23" t="str">
        <f>IF(ISBLANK(Modulplaner_WINFO!I17),"",Modulplaner_WINFO!I17&amp;"  "&amp;MIN(Modulplaner_WINFO!J17,IF(OR(Modulplaner_WINFO!I17="Geometrische Optimierung
",Modulplaner_WINFO!I17="Mikroprozessoren I
"),3,IF(OR(Modulplaner_WINFO!I17="Basispraktikum Arbeiten mit Datenbanksystemen
",Modulplaner_WINFO!I17="Basispraktikum Mobile Roboter
",Modulplaner_WINFO!I17="Basispraktikum Protocol Engineering
",Modulplaner_WINFO!I17="Basispraktikum TI: Hardwarenaher Systementwurf
",Modulplaner_WINFO!I17="Basispraktikum zum ICPC-Programmierwettbewerb
",Modulplaner_WINFO!I17="Datenbanksysteme
",Modulplaner_WINFO!I17="Einführung in Rechnernetze
",Modulplaner_WINFO!I17="Lego Mindstorms - Basispraktikum
",Modulplaner_WINFO!I17="MARS-Basispraktikum
",Modulplaner_WINFO!I17="Mechano-Informatik in der Robotik
",Modulplaner_WINFO!I17="Web-Anwendungen und Serviceorientierte Architekturen I
",Modulplaner_WINFO!I17="Wirtschaftsinformatik I
",Modulplaner_WINFO!I17="Wirtschaftsinformatik II
"),4,IF(OR(Modulplaner_WINFO!I17="Algorithmen für planare Graphen
",Modulplaner_WINFO!I17="Algorithmische Methoden für schwere Optimierungsprobleme
",Modulplaner_WINFO!I17="Basispraktikum Web-Anwendungen und Serviceorientierte Architekturen (I)
",Modulplaner_WINFO!I17="Einführung in das Privatrecht
",Modulplaner_WINFO!I17="Flächen im CAD
",Modulplaner_WINFO!I17="Geometrische Grundlagen der Geometrieverarbeitung
",Modulplaner_WINFO!I17="Kurven im CAD
",Modulplaner_WINFO!I17="Mobile Computing und Internet der Dinge
",Modulplaner_WINFO!I17="Programmieren
",Modulplaner_WINFO!I17="Volkswirtschaftslehre
"),5,IF(OR(Modulplaner_WINFO!I17="Algorithmen I
",Modulplaner_WINFO!I17="Algorithmen II
",Modulplaner_WINFO!I17="Computergrafik
",Modulplaner_WINFO!I17="Digitaltechnik und Entwurfsverfahren
",Modulplaner_WINFO!I17="Echtzeitsysteme
",Modulplaner_WINFO!I17="Formale Systeme
",Modulplaner_WINFO!I17="Geistiger Eigentum und Datenschutz
",Modulplaner_WINFO!I17="Grundbegriffe der Informatik
",Modulplaner_WINFO!I17="Kognitive Systeme
",Modulplaner_WINFO!I17="Mensch-Maschine-Interaktion
",Modulplaner_WINFO!I17="Rechnerorganisation
",Modulplaner_WINFO!I17="Rechnerstrukturen
",Modulplaner_WINFO!I17="Robotik I - Einführung in die Robotik
",Modulplaner_WINFO!I17="Sicherheit
",Modulplaner_WINFO!I17="Softwaretechnik I
",Modulplaner_WINFO!I17="Softwaretechnik II
",Modulplaner_WINFO!I17="Telematik
",Modulplaner_WINFO!I17="Theoretische Informatik
",Modulplaner_WINFO!I17="Verfassungs- und Verwaltungsrecht
"),6,IF(OR(Modulplaner_WINFO!I17="Angewandte Informatik
",Modulplaner_WINFO!I17="Betriebswirtschafslehre
",Modulplaner_WINFO!I17="Mathematik I
",Modulplaner_WINFO!I17="Mathematik II
",Modulplaner_WINFO!I17="Teamprojekt Softwareentwicklung
"),8,IF(Modulplaner_WINFO!I17="Einführung in die Statistik
",10,9)))))))&amp;"/"&amp;IF(OR(Modulplaner_WINFO!I17="Geometrische Optimierung
",Modulplaner_WINFO!I17="Mikroprozessoren I
"),3,IF(OR(Modulplaner_WINFO!I17="Basispraktikum Arbeiten mit Datenbanksystemen
",Modulplaner_WINFO!I17="Basispraktikum Mobile Roboter
",Modulplaner_WINFO!I17="Basispraktikum Protocol Engineering
",Modulplaner_WINFO!I17="Basispraktikum TI: Hardwarenaher Systementwurf
",Modulplaner_WINFO!I17="Basispraktikum zum ICPC-Programmierwettbewerb
",Modulplaner_WINFO!I17="Datenbanksysteme
",Modulplaner_WINFO!I17="Einführung in Rechnernetze
",Modulplaner_WINFO!I17="Lego Mindstorms - Basispraktikum
",Modulplaner_WINFO!I17="MARS-Basispraktikum
",Modulplaner_WINFO!I17="Mechano-Informatik in der Robotik
",Modulplaner_WINFO!I17="Web-Anwendungen und Serviceorientierte Architekturen I
",Modulplaner_WINFO!I17="Wirtschaftsinformatik I
",Modulplaner_WINFO!I17="Wirtschaftsinformatik II
"),4,IF(OR(Modulplaner_WINFO!I17="Algorithmen für planare Graphen
",Modulplaner_WINFO!I17="Algorithmische Methoden für schwere Optimierungsprobleme
",Modulplaner_WINFO!I17="Basispraktikum Web-Anwendungen und Serviceorientierte Architekturen (I)
",Modulplaner_WINFO!I17="Einführung in das Privatrecht
",Modulplaner_WINFO!I17="Flächen im CAD
",Modulplaner_WINFO!I17="Geometrische Grundlagen der Geometrieverarbeitung
",Modulplaner_WINFO!I17="Kurven im CAD
",Modulplaner_WINFO!I17="Mobile Computing und Internet der Dinge
",Modulplaner_WINFO!I17="Programmieren
",Modulplaner_WINFO!I17="Volkswirtschaftslehre
"),5,IF(OR(Modulplaner_WINFO!I17="Algorithmen I
",Modulplaner_WINFO!I17="Algorithmen II
",Modulplaner_WINFO!I17="Computergrafik
",Modulplaner_WINFO!I17="Digitaltechnik und Entwurfsverfahren
",Modulplaner_WINFO!I17="Echtzeitsysteme
",Modulplaner_WINFO!I17="Formale Systeme
",Modulplaner_WINFO!I17="Geistiger Eigentum und Datenschutz
",Modulplaner_WINFO!I17="Grundbegriffe der Informatik
",Modulplaner_WINFO!I17="Kognitive Systeme
",Modulplaner_WINFO!I17="Mensch-Maschine-Interaktion
",Modulplaner_WINFO!I17="Rechnerorganisation
",Modulplaner_WINFO!I17="Rechnerstrukturen
",Modulplaner_WINFO!I17="Robotik I - Einführung in die Robotik
",Modulplaner_WINFO!I17="Sicherheit
",Modulplaner_WINFO!I17="Softwaretechnik I
",Modulplaner_WINFO!I17="Softwaretechnik II
",Modulplaner_WINFO!I17="Telematik
",Modulplaner_WINFO!I17="Theoretische Informatik
",Modulplaner_WINFO!I17="Verfassungs- und Verwaltungsrecht
"),6,IF(OR(Modulplaner_WINFO!I17="Angewandte Informatik
",Modulplaner_WINFO!I17="Betriebswirtschafslehre
",Modulplaner_WINFO!I17="Mathematik I
",Modulplaner_WINFO!I17="Mathematik II
",Modulplaner_WINFO!I17="Teamprojekt Softwareentwicklung
"),8,IF(Modulplaner_WINFO!I17="Einführung in die Statistik
",10,9)))))))</f>
        <v/>
      </c>
      <c r="J23" t="str">
        <f>IF(ISBLANK(Modulplaner_WINFO!K17),"",Modulplaner_WINFO!K17&amp;"  "&amp;MIN(Modulplaner_WINFO!L17,IF(OR(Modulplaner_WINFO!K17="Geometrische Optimierung
",Modulplaner_WINFO!K17="Mikroprozessoren I
"),3,IF(OR(Modulplaner_WINFO!K17="Basispraktikum Arbeiten mit Datenbanksystemen
",Modulplaner_WINFO!K17="Basispraktikum Mobile Roboter
",Modulplaner_WINFO!K17="Basispraktikum Protocol Engineering
",Modulplaner_WINFO!K17="Basispraktikum TI: Hardwarenaher Systementwurf
",Modulplaner_WINFO!K17="Basispraktikum zum ICPC-Programmierwettbewerb
",Modulplaner_WINFO!K17="Datenbanksysteme
",Modulplaner_WINFO!K17="Einführung in Rechnernetze
",Modulplaner_WINFO!K17="Lego Mindstorms - Basispraktikum
",Modulplaner_WINFO!K17="MARS-Basispraktikum
",Modulplaner_WINFO!K17="Mechano-Informatik in der Robotik
",Modulplaner_WINFO!K17="Web-Anwendungen und Serviceorientierte Architekturen I
",Modulplaner_WINFO!K17="Wirtschaftsinformatik I
",Modulplaner_WINFO!K17="Wirtschaftsinformatik II
"),4,IF(OR(Modulplaner_WINFO!K17="Algorithmen für planare Graphen
",Modulplaner_WINFO!K17="Algorithmische Methoden für schwere Optimierungsprobleme
",Modulplaner_WINFO!K17="Basispraktikum Web-Anwendungen und Serviceorientierte Architekturen (I)
",Modulplaner_WINFO!K17="Einführung in das Privatrecht
",Modulplaner_WINFO!K17="Flächen im CAD
",Modulplaner_WINFO!K17="Geometrische Grundlagen der Geometrieverarbeitung
",Modulplaner_WINFO!K17="Kurven im CAD
",Modulplaner_WINFO!K17="Mobile Computing und Internet der Dinge
",Modulplaner_WINFO!K17="Programmieren
",Modulplaner_WINFO!K17="Volkswirtschaftslehre
"),5,IF(OR(Modulplaner_WINFO!K17="Algorithmen I
",Modulplaner_WINFO!K17="Algorithmen II
",Modulplaner_WINFO!K17="Computergrafik
",Modulplaner_WINFO!K17="Digitaltechnik und Entwurfsverfahren
",Modulplaner_WINFO!K17="Echtzeitsysteme
",Modulplaner_WINFO!K17="Formale Systeme
",Modulplaner_WINFO!K17="Geistiger Eigentum und Datenschutz
",Modulplaner_WINFO!K17="Grundbegriffe der Informatik
",Modulplaner_WINFO!K17="Kognitive Systeme
",Modulplaner_WINFO!K17="Mensch-Maschine-Interaktion
",Modulplaner_WINFO!K17="Rechnerorganisation
",Modulplaner_WINFO!K17="Rechnerstrukturen
",Modulplaner_WINFO!K17="Robotik I - Einführung in die Robotik
",Modulplaner_WINFO!K17="Sicherheit
",Modulplaner_WINFO!K17="Softwaretechnik I
",Modulplaner_WINFO!K17="Softwaretechnik II
",Modulplaner_WINFO!K17="Telematik
",Modulplaner_WINFO!K17="Theoretische Informatik
",Modulplaner_WINFO!K17="Verfassungs- und Verwaltungsrecht
"),6,IF(OR(Modulplaner_WINFO!K17="Angewandte Informatik
",Modulplaner_WINFO!K17="Betriebswirtschafslehre
",Modulplaner_WINFO!K17="Mathematik I
",Modulplaner_WINFO!K17="Mathematik II
",Modulplaner_WINFO!K17="Teamprojekt Softwareentwicklung
"),8,IF(Modulplaner_WINFO!K17="Einführung in die Statistik
",10,9)))))))&amp;"/"&amp;IF(OR(Modulplaner_WINFO!K17="Geometrische Optimierung
",Modulplaner_WINFO!K17="Mikroprozessoren I
"),3,IF(OR(Modulplaner_WINFO!K17="Basispraktikum Arbeiten mit Datenbanksystemen
",Modulplaner_WINFO!K17="Basispraktikum Mobile Roboter
",Modulplaner_WINFO!K17="Basispraktikum Protocol Engineering
",Modulplaner_WINFO!K17="Basispraktikum TI: Hardwarenaher Systementwurf
",Modulplaner_WINFO!K17="Basispraktikum zum ICPC-Programmierwettbewerb
",Modulplaner_WINFO!K17="Datenbanksysteme
",Modulplaner_WINFO!K17="Einführung in Rechnernetze
",Modulplaner_WINFO!K17="Lego Mindstorms - Basispraktikum
",Modulplaner_WINFO!K17="MARS-Basispraktikum
",Modulplaner_WINFO!K17="Mechano-Informatik in der Robotik
",Modulplaner_WINFO!K17="Web-Anwendungen und Serviceorientierte Architekturen I
",Modulplaner_WINFO!K17="Wirtschaftsinformatik I
",Modulplaner_WINFO!K17="Wirtschaftsinformatik II
"),4,IF(OR(Modulplaner_WINFO!K17="Algorithmen für planare Graphen
",Modulplaner_WINFO!K17="Algorithmische Methoden für schwere Optimierungsprobleme
",Modulplaner_WINFO!K17="Basispraktikum Web-Anwendungen und Serviceorientierte Architekturen (I)
",Modulplaner_WINFO!K17="Einführung in das Privatrecht
",Modulplaner_WINFO!K17="Flächen im CAD
",Modulplaner_WINFO!K17="Geometrische Grundlagen der Geometrieverarbeitung
",Modulplaner_WINFO!K17="Kurven im CAD
",Modulplaner_WINFO!K17="Mobile Computing und Internet der Dinge
",Modulplaner_WINFO!K17="Programmieren
",Modulplaner_WINFO!K17="Volkswirtschaftslehre
"),5,IF(OR(Modulplaner_WINFO!K17="Algorithmen I
",Modulplaner_WINFO!K17="Algorithmen II
",Modulplaner_WINFO!K17="Computergrafik
",Modulplaner_WINFO!K17="Digitaltechnik und Entwurfsverfahren
",Modulplaner_WINFO!K17="Echtzeitsysteme
",Modulplaner_WINFO!K17="Formale Systeme
",Modulplaner_WINFO!K17="Geistiger Eigentum und Datenschutz
",Modulplaner_WINFO!K17="Grundbegriffe der Informatik
",Modulplaner_WINFO!K17="Kognitive Systeme
",Modulplaner_WINFO!K17="Mensch-Maschine-Interaktion
",Modulplaner_WINFO!K17="Rechnerorganisation
",Modulplaner_WINFO!K17="Rechnerstrukturen
",Modulplaner_WINFO!K17="Robotik I - Einführung in die Robotik
",Modulplaner_WINFO!K17="Sicherheit
",Modulplaner_WINFO!K17="Softwaretechnik I
",Modulplaner_WINFO!K17="Softwaretechnik II
",Modulplaner_WINFO!K17="Telematik
",Modulplaner_WINFO!K17="Theoretische Informatik
",Modulplaner_WINFO!K17="Verfassungs- und Verwaltungsrecht
"),6,IF(OR(Modulplaner_WINFO!K17="Angewandte Informatik
",Modulplaner_WINFO!K17="Betriebswirtschafslehre
",Modulplaner_WINFO!K17="Mathematik I
",Modulplaner_WINFO!K17="Mathematik II
",Modulplaner_WINFO!K17="Teamprojekt Softwareentwicklung
"),8,IF(Modulplaner_WINFO!K17="Einführung in die Statistik
",10,9)))))))</f>
        <v/>
      </c>
      <c r="K23" t="str">
        <f>IF(ISBLANK(Modulplaner_WINFO!M17),"",Modulplaner_WINFO!M17&amp;"  "&amp;MIN(Modulplaner_WINFO!N17,IF(OR(Modulplaner_WINFO!M17="Geometrische Optimierung
",Modulplaner_WINFO!M17="Mikroprozessoren I
"),3,IF(OR(Modulplaner_WINFO!M17="Basispraktikum Arbeiten mit Datenbanksystemen
",Modulplaner_WINFO!M17="Basispraktikum Mobile Roboter
",Modulplaner_WINFO!M17="Basispraktikum Protocol Engineering
",Modulplaner_WINFO!M17="Basispraktikum TI: Hardwarenaher Systementwurf
",Modulplaner_WINFO!M17="Basispraktikum zum ICPC-Programmierwettbewerb
",Modulplaner_WINFO!M17="Datenbanksysteme
",Modulplaner_WINFO!M17="Einführung in Rechnernetze
",Modulplaner_WINFO!M17="Lego Mindstorms - Basispraktikum
",Modulplaner_WINFO!M17="MARS-Basispraktikum
",Modulplaner_WINFO!M17="Mechano-Informatik in der Robotik
",Modulplaner_WINFO!M17="Web-Anwendungen und Serviceorientierte Architekturen I
",Modulplaner_WINFO!M17="Wirtschaftsinformatik I
",Modulplaner_WINFO!M17="Wirtschaftsinformatik II
"),4,IF(OR(Modulplaner_WINFO!M17="Algorithmen für planare Graphen
",Modulplaner_WINFO!M17="Algorithmische Methoden für schwere Optimierungsprobleme
",Modulplaner_WINFO!M17="Basispraktikum Web-Anwendungen und Serviceorientierte Architekturen (I)
",Modulplaner_WINFO!M17="Einführung in das Privatrecht
",Modulplaner_WINFO!M17="Flächen im CAD
",Modulplaner_WINFO!M17="Geometrische Grundlagen der Geometrieverarbeitung
",Modulplaner_WINFO!M17="Kurven im CAD
",Modulplaner_WINFO!M17="Mobile Computing und Internet der Dinge
",Modulplaner_WINFO!M17="Programmieren
",Modulplaner_WINFO!M17="Volkswirtschaftslehre
"),5,IF(OR(Modulplaner_WINFO!M17="Algorithmen I
",Modulplaner_WINFO!M17="Algorithmen II
",Modulplaner_WINFO!M17="Computergrafik
",Modulplaner_WINFO!M17="Digitaltechnik und Entwurfsverfahren
",Modulplaner_WINFO!M17="Echtzeitsysteme
",Modulplaner_WINFO!M17="Formale Systeme
",Modulplaner_WINFO!M17="Geistiger Eigentum und Datenschutz
",Modulplaner_WINFO!M17="Grundbegriffe der Informatik
",Modulplaner_WINFO!M17="Kognitive Systeme
",Modulplaner_WINFO!M17="Mensch-Maschine-Interaktion
",Modulplaner_WINFO!M17="Rechnerorganisation
",Modulplaner_WINFO!M17="Rechnerstrukturen
",Modulplaner_WINFO!M17="Robotik I - Einführung in die Robotik
",Modulplaner_WINFO!M17="Sicherheit
",Modulplaner_WINFO!M17="Softwaretechnik I
",Modulplaner_WINFO!M17="Softwaretechnik II
",Modulplaner_WINFO!M17="Telematik
",Modulplaner_WINFO!M17="Theoretische Informatik
",Modulplaner_WINFO!M17="Verfassungs- und Verwaltungsrecht
"),6,IF(OR(Modulplaner_WINFO!M17="Angewandte Informatik
",Modulplaner_WINFO!M17="Betriebswirtschafslehre
",Modulplaner_WINFO!M17="Mathematik I
",Modulplaner_WINFO!M17="Mathematik II
",Modulplaner_WINFO!M17="Teamprojekt Softwareentwicklung
"),8,IF(Modulplaner_WINFO!M17="Einführung in die Statistik
",10,9)))))))&amp;"/"&amp;IF(OR(Modulplaner_WINFO!M17="Geometrische Optimierung
",Modulplaner_WINFO!M17="Mikroprozessoren I
"),3,IF(OR(Modulplaner_WINFO!M17="Basispraktikum Arbeiten mit Datenbanksystemen
",Modulplaner_WINFO!M17="Basispraktikum Mobile Roboter
",Modulplaner_WINFO!M17="Basispraktikum Protocol Engineering
",Modulplaner_WINFO!M17="Basispraktikum TI: Hardwarenaher Systementwurf
",Modulplaner_WINFO!M17="Basispraktikum zum ICPC-Programmierwettbewerb
",Modulplaner_WINFO!M17="Datenbanksysteme
",Modulplaner_WINFO!M17="Einführung in Rechnernetze
",Modulplaner_WINFO!M17="Lego Mindstorms - Basispraktikum
",Modulplaner_WINFO!M17="MARS-Basispraktikum
",Modulplaner_WINFO!M17="Mechano-Informatik in der Robotik
",Modulplaner_WINFO!M17="Web-Anwendungen und Serviceorientierte Architekturen I
",Modulplaner_WINFO!M17="Wirtschaftsinformatik I
",Modulplaner_WINFO!M17="Wirtschaftsinformatik II
"),4,IF(OR(Modulplaner_WINFO!M17="Algorithmen für planare Graphen
",Modulplaner_WINFO!M17="Algorithmische Methoden für schwere Optimierungsprobleme
",Modulplaner_WINFO!M17="Basispraktikum Web-Anwendungen und Serviceorientierte Architekturen (I)
",Modulplaner_WINFO!M17="Einführung in das Privatrecht
",Modulplaner_WINFO!M17="Flächen im CAD
",Modulplaner_WINFO!M17="Geometrische Grundlagen der Geometrieverarbeitung
",Modulplaner_WINFO!M17="Kurven im CAD
",Modulplaner_WINFO!M17="Mobile Computing und Internet der Dinge
",Modulplaner_WINFO!M17="Programmieren
",Modulplaner_WINFO!M17="Volkswirtschaftslehre
"),5,IF(OR(Modulplaner_WINFO!M17="Algorithmen I
",Modulplaner_WINFO!M17="Algorithmen II
",Modulplaner_WINFO!M17="Computergrafik
",Modulplaner_WINFO!M17="Digitaltechnik und Entwurfsverfahren
",Modulplaner_WINFO!M17="Echtzeitsysteme
",Modulplaner_WINFO!M17="Formale Systeme
",Modulplaner_WINFO!M17="Geistiger Eigentum und Datenschutz
",Modulplaner_WINFO!M17="Grundbegriffe der Informatik
",Modulplaner_WINFO!M17="Kognitive Systeme
",Modulplaner_WINFO!M17="Mensch-Maschine-Interaktion
",Modulplaner_WINFO!M17="Rechnerorganisation
",Modulplaner_WINFO!M17="Rechnerstrukturen
",Modulplaner_WINFO!M17="Robotik I - Einführung in die Robotik
",Modulplaner_WINFO!M17="Sicherheit
",Modulplaner_WINFO!M17="Softwaretechnik I
",Modulplaner_WINFO!M17="Softwaretechnik II
",Modulplaner_WINFO!M17="Telematik
",Modulplaner_WINFO!M17="Theoretische Informatik
",Modulplaner_WINFO!M17="Verfassungs- und Verwaltungsrecht
"),6,IF(OR(Modulplaner_WINFO!M17="Angewandte Informatik
",Modulplaner_WINFO!M17="Betriebswirtschafslehre
",Modulplaner_WINFO!M17="Mathematik I
",Modulplaner_WINFO!M17="Mathematik II
",Modulplaner_WINFO!M17="Teamprojekt Softwareentwicklung
"),8,IF(Modulplaner_WINFO!M17="Einführung in die Statistik
",10,9)))))))</f>
        <v/>
      </c>
      <c r="L23" t="str">
        <f>IF(ISBLANK(Modulplaner_WINFO!O17),"",Modulplaner_WINFO!O17&amp;"  "&amp;MIN(Modulplaner_WINFO!P17,IF(OR(Modulplaner_WINFO!O17="Geometrische Optimierung
",Modulplaner_WINFO!O17="Mikroprozessoren I
"),3,IF(OR(Modulplaner_WINFO!O17="Basispraktikum Arbeiten mit Datenbanksystemen
",Modulplaner_WINFO!O17="Basispraktikum Mobile Roboter
",Modulplaner_WINFO!O17="Basispraktikum Protocol Engineering
",Modulplaner_WINFO!O17="Basispraktikum TI: Hardwarenaher Systementwurf
",Modulplaner_WINFO!O17="Basispraktikum zum ICPC-Programmierwettbewerb
",Modulplaner_WINFO!O17="Datenbanksysteme
",Modulplaner_WINFO!O17="Einführung in Rechnernetze
",Modulplaner_WINFO!O17="Lego Mindstorms - Basispraktikum
",Modulplaner_WINFO!O17="MARS-Basispraktikum
",Modulplaner_WINFO!O17="Mechano-Informatik in der Robotik
",Modulplaner_WINFO!O17="Web-Anwendungen und Serviceorientierte Architekturen I
",Modulplaner_WINFO!O17="Wirtschaftsinformatik I
",Modulplaner_WINFO!O17="Wirtschaftsinformatik II
"),4,IF(OR(Modulplaner_WINFO!O17="Algorithmen für planare Graphen
",Modulplaner_WINFO!O17="Algorithmische Methoden für schwere Optimierungsprobleme
",Modulplaner_WINFO!O17="Basispraktikum Web-Anwendungen und Serviceorientierte Architekturen (I)
",Modulplaner_WINFO!O17="Einführung in das Privatrecht
",Modulplaner_WINFO!O17="Flächen im CAD
",Modulplaner_WINFO!O17="Geometrische Grundlagen der Geometrieverarbeitung
",Modulplaner_WINFO!O17="Kurven im CAD
",Modulplaner_WINFO!O17="Mobile Computing und Internet der Dinge
",Modulplaner_WINFO!O17="Programmieren
",Modulplaner_WINFO!O17="Volkswirtschaftslehre
"),5,IF(OR(Modulplaner_WINFO!O17="Algorithmen I
",Modulplaner_WINFO!O17="Algorithmen II
",Modulplaner_WINFO!O17="Computergrafik
",Modulplaner_WINFO!O17="Digitaltechnik und Entwurfsverfahren
",Modulplaner_WINFO!O17="Echtzeitsysteme
",Modulplaner_WINFO!O17="Formale Systeme
",Modulplaner_WINFO!O17="Geistiger Eigentum und Datenschutz
",Modulplaner_WINFO!O17="Grundbegriffe der Informatik
",Modulplaner_WINFO!O17="Kognitive Systeme
",Modulplaner_WINFO!O17="Mensch-Maschine-Interaktion
",Modulplaner_WINFO!O17="Rechnerorganisation
",Modulplaner_WINFO!O17="Rechnerstrukturen
",Modulplaner_WINFO!O17="Robotik I - Einführung in die Robotik
",Modulplaner_WINFO!O17="Sicherheit
",Modulplaner_WINFO!O17="Softwaretechnik I
",Modulplaner_WINFO!O17="Softwaretechnik II
",Modulplaner_WINFO!O17="Telematik
",Modulplaner_WINFO!O17="Theoretische Informatik
",Modulplaner_WINFO!O17="Verfassungs- und Verwaltungsrecht
"),6,IF(OR(Modulplaner_WINFO!O17="Angewandte Informatik
",Modulplaner_WINFO!O17="Betriebswirtschafslehre
",Modulplaner_WINFO!O17="Mathematik I
",Modulplaner_WINFO!O17="Mathematik II
",Modulplaner_WINFO!O17="Teamprojekt Softwareentwicklung
"),8,IF(Modulplaner_WINFO!O17="Einführung in die Statistik
",10,9)))))))&amp;"/"&amp;IF(OR(Modulplaner_WINFO!O17="Geometrische Optimierung
",Modulplaner_WINFO!O17="Mikroprozessoren I
"),3,IF(OR(Modulplaner_WINFO!O17="Basispraktikum Arbeiten mit Datenbanksystemen
",Modulplaner_WINFO!O17="Basispraktikum Mobile Roboter
",Modulplaner_WINFO!O17="Basispraktikum Protocol Engineering
",Modulplaner_WINFO!O17="Basispraktikum TI: Hardwarenaher Systementwurf
",Modulplaner_WINFO!O17="Basispraktikum zum ICPC-Programmierwettbewerb
",Modulplaner_WINFO!O17="Datenbanksysteme
",Modulplaner_WINFO!O17="Einführung in Rechnernetze
",Modulplaner_WINFO!O17="Lego Mindstorms - Basispraktikum
",Modulplaner_WINFO!O17="MARS-Basispraktikum
",Modulplaner_WINFO!O17="Mechano-Informatik in der Robotik
",Modulplaner_WINFO!O17="Web-Anwendungen und Serviceorientierte Architekturen I
",Modulplaner_WINFO!O17="Wirtschaftsinformatik I
",Modulplaner_WINFO!O17="Wirtschaftsinformatik II
"),4,IF(OR(Modulplaner_WINFO!O17="Algorithmen für planare Graphen
",Modulplaner_WINFO!O17="Algorithmische Methoden für schwere Optimierungsprobleme
",Modulplaner_WINFO!O17="Basispraktikum Web-Anwendungen und Serviceorientierte Architekturen (I)
",Modulplaner_WINFO!O17="Einführung in das Privatrecht
",Modulplaner_WINFO!O17="Flächen im CAD
",Modulplaner_WINFO!O17="Geometrische Grundlagen der Geometrieverarbeitung
",Modulplaner_WINFO!O17="Kurven im CAD
",Modulplaner_WINFO!O17="Mobile Computing und Internet der Dinge
",Modulplaner_WINFO!O17="Programmieren
",Modulplaner_WINFO!O17="Volkswirtschaftslehre
"),5,IF(OR(Modulplaner_WINFO!O17="Algorithmen I
",Modulplaner_WINFO!O17="Algorithmen II
",Modulplaner_WINFO!O17="Computergrafik
",Modulplaner_WINFO!O17="Digitaltechnik und Entwurfsverfahren
",Modulplaner_WINFO!O17="Echtzeitsysteme
",Modulplaner_WINFO!O17="Formale Systeme
",Modulplaner_WINFO!O17="Geistiger Eigentum und Datenschutz
",Modulplaner_WINFO!O17="Grundbegriffe der Informatik
",Modulplaner_WINFO!O17="Kognitive Systeme
",Modulplaner_WINFO!O17="Mensch-Maschine-Interaktion
",Modulplaner_WINFO!O17="Rechnerorganisation
",Modulplaner_WINFO!O17="Rechnerstrukturen
",Modulplaner_WINFO!O17="Robotik I - Einführung in die Robotik
",Modulplaner_WINFO!O17="Sicherheit
",Modulplaner_WINFO!O17="Softwaretechnik I
",Modulplaner_WINFO!O17="Softwaretechnik II
",Modulplaner_WINFO!O17="Telematik
",Modulplaner_WINFO!O17="Theoretische Informatik
",Modulplaner_WINFO!O17="Verfassungs- und Verwaltungsrecht
"),6,IF(OR(Modulplaner_WINFO!O17="Angewandte Informatik
",Modulplaner_WINFO!O17="Betriebswirtschafslehre
",Modulplaner_WINFO!O17="Mathematik I
",Modulplaner_WINFO!O17="Mathematik II
",Modulplaner_WINFO!O17="Teamprojekt Softwareentwicklung
"),8,IF(Modulplaner_WINFO!O17="Einführung in die Statistik
",10,9)))))))</f>
        <v/>
      </c>
      <c r="M23" t="str">
        <f>IF(ISBLANK(Modulplaner_WINFO!Q17),"",Modulplaner_WINFO!Q17&amp;"  "&amp;MIN(Modulplaner_WINFO!R17,IF(OR(Modulplaner_WINFO!Q17="Geometrische Optimierung
",Modulplaner_WINFO!Q17="Mikroprozessoren I
"),3,IF(OR(Modulplaner_WINFO!Q17="Basispraktikum Arbeiten mit Datenbanksystemen
",Modulplaner_WINFO!Q17="Basispraktikum Mobile Roboter
",Modulplaner_WINFO!Q17="Basispraktikum Protocol Engineering
",Modulplaner_WINFO!Q17="Basispraktikum TI: Hardwarenaher Systementwurf
",Modulplaner_WINFO!Q17="Basispraktikum zum ICPC-Programmierwettbewerb
",Modulplaner_WINFO!Q17="Datenbanksysteme
",Modulplaner_WINFO!Q17="Einführung in Rechnernetze
",Modulplaner_WINFO!Q17="Lego Mindstorms - Basispraktikum
",Modulplaner_WINFO!Q17="MARS-Basispraktikum
",Modulplaner_WINFO!Q17="Mechano-Informatik in der Robotik
",Modulplaner_WINFO!Q17="Web-Anwendungen und Serviceorientierte Architekturen I
",Modulplaner_WINFO!Q17="Wirtschaftsinformatik I
",Modulplaner_WINFO!Q17="Wirtschaftsinformatik II
"),4,IF(OR(Modulplaner_WINFO!Q17="Algorithmen für planare Graphen
",Modulplaner_WINFO!Q17="Algorithmische Methoden für schwere Optimierungsprobleme
",Modulplaner_WINFO!Q17="Basispraktikum Web-Anwendungen und Serviceorientierte Architekturen (I)
",Modulplaner_WINFO!Q17="Einführung in das Privatrecht
",Modulplaner_WINFO!Q17="Flächen im CAD
",Modulplaner_WINFO!Q17="Geometrische Grundlagen der Geometrieverarbeitung
",Modulplaner_WINFO!Q17="Kurven im CAD
",Modulplaner_WINFO!Q17="Mobile Computing und Internet der Dinge
",Modulplaner_WINFO!Q17="Programmieren
",Modulplaner_WINFO!Q17="Volkswirtschaftslehre
"),5,IF(OR(Modulplaner_WINFO!Q17="Algorithmen I
",Modulplaner_WINFO!Q17="Algorithmen II
",Modulplaner_WINFO!Q17="Computergrafik
",Modulplaner_WINFO!Q17="Digitaltechnik und Entwurfsverfahren
",Modulplaner_WINFO!Q17="Echtzeitsysteme
",Modulplaner_WINFO!Q17="Formale Systeme
",Modulplaner_WINFO!Q17="Geistiger Eigentum und Datenschutz
",Modulplaner_WINFO!Q17="Grundbegriffe der Informatik
",Modulplaner_WINFO!Q17="Kognitive Systeme
",Modulplaner_WINFO!Q17="Mensch-Maschine-Interaktion
",Modulplaner_WINFO!Q17="Rechnerorganisation
",Modulplaner_WINFO!Q17="Rechnerstrukturen
",Modulplaner_WINFO!Q17="Robotik I - Einführung in die Robotik
",Modulplaner_WINFO!Q17="Sicherheit
",Modulplaner_WINFO!Q17="Softwaretechnik I
",Modulplaner_WINFO!Q17="Softwaretechnik II
",Modulplaner_WINFO!Q17="Telematik
",Modulplaner_WINFO!Q17="Theoretische Informatik
",Modulplaner_WINFO!Q17="Verfassungs- und Verwaltungsrecht
"),6,IF(OR(Modulplaner_WINFO!Q17="Angewandte Informatik
",Modulplaner_WINFO!Q17="Betriebswirtschafslehre
",Modulplaner_WINFO!Q17="Mathematik I
",Modulplaner_WINFO!Q17="Mathematik II
",Modulplaner_WINFO!Q17="Teamprojekt Softwareentwicklung
"),8,IF(Modulplaner_WINFO!Q17="Einführung in die Statistik
",10,9)))))))&amp;"/"&amp;IF(OR(Modulplaner_WINFO!Q17="Geometrische Optimierung
",Modulplaner_WINFO!Q17="Mikroprozessoren I
"),3,IF(OR(Modulplaner_WINFO!Q17="Basispraktikum Arbeiten mit Datenbanksystemen
",Modulplaner_WINFO!Q17="Basispraktikum Mobile Roboter
",Modulplaner_WINFO!Q17="Basispraktikum Protocol Engineering
",Modulplaner_WINFO!Q17="Basispraktikum TI: Hardwarenaher Systementwurf
",Modulplaner_WINFO!Q17="Basispraktikum zum ICPC-Programmierwettbewerb
",Modulplaner_WINFO!Q17="Datenbanksysteme
",Modulplaner_WINFO!Q17="Einführung in Rechnernetze
",Modulplaner_WINFO!Q17="Lego Mindstorms - Basispraktikum
",Modulplaner_WINFO!Q17="MARS-Basispraktikum
",Modulplaner_WINFO!Q17="Mechano-Informatik in der Robotik
",Modulplaner_WINFO!Q17="Web-Anwendungen und Serviceorientierte Architekturen I
",Modulplaner_WINFO!Q17="Wirtschaftsinformatik I
",Modulplaner_WINFO!Q17="Wirtschaftsinformatik II
"),4,IF(OR(Modulplaner_WINFO!Q17="Algorithmen für planare Graphen
",Modulplaner_WINFO!Q17="Algorithmische Methoden für schwere Optimierungsprobleme
",Modulplaner_WINFO!Q17="Basispraktikum Web-Anwendungen und Serviceorientierte Architekturen (I)
",Modulplaner_WINFO!Q17="Einführung in das Privatrecht
",Modulplaner_WINFO!Q17="Flächen im CAD
",Modulplaner_WINFO!Q17="Geometrische Grundlagen der Geometrieverarbeitung
",Modulplaner_WINFO!Q17="Kurven im CAD
",Modulplaner_WINFO!Q17="Mobile Computing und Internet der Dinge
",Modulplaner_WINFO!Q17="Programmieren
",Modulplaner_WINFO!Q17="Volkswirtschaftslehre
"),5,IF(OR(Modulplaner_WINFO!Q17="Algorithmen I
",Modulplaner_WINFO!Q17="Algorithmen II
",Modulplaner_WINFO!Q17="Computergrafik
",Modulplaner_WINFO!Q17="Digitaltechnik und Entwurfsverfahren
",Modulplaner_WINFO!Q17="Echtzeitsysteme
",Modulplaner_WINFO!Q17="Formale Systeme
",Modulplaner_WINFO!Q17="Geistiger Eigentum und Datenschutz
",Modulplaner_WINFO!Q17="Grundbegriffe der Informatik
",Modulplaner_WINFO!Q17="Kognitive Systeme
",Modulplaner_WINFO!Q17="Mensch-Maschine-Interaktion
",Modulplaner_WINFO!Q17="Rechnerorganisation
",Modulplaner_WINFO!Q17="Rechnerstrukturen
",Modulplaner_WINFO!Q17="Robotik I - Einführung in die Robotik
",Modulplaner_WINFO!Q17="Sicherheit
",Modulplaner_WINFO!Q17="Softwaretechnik I
",Modulplaner_WINFO!Q17="Softwaretechnik II
",Modulplaner_WINFO!Q17="Telematik
",Modulplaner_WINFO!Q17="Theoretische Informatik
",Modulplaner_WINFO!Q17="Verfassungs- und Verwaltungsrecht
"),6,IF(OR(Modulplaner_WINFO!Q17="Angewandte Informatik
",Modulplaner_WINFO!Q17="Betriebswirtschafslehre
",Modulplaner_WINFO!Q17="Mathematik I
",Modulplaner_WINFO!Q17="Mathematik II
",Modulplaner_WINFO!Q17="Teamprojekt Softwareentwicklung
"),8,IF(Modulplaner_WINFO!Q17="Einführung in die Statistik
",10,9)))))))</f>
        <v/>
      </c>
      <c r="N23" t="str">
        <f>IF(ISBLANK(Modulplaner_WINFO!S17),"",Modulplaner_WINFO!S17&amp;"  "&amp;MIN(Modulplaner_WINFO!T17,IF(OR(Modulplaner_WINFO!S17="Geometrische Optimierung
",Modulplaner_WINFO!S17="Mikroprozessoren I
"),3,IF(OR(Modulplaner_WINFO!S17="Basispraktikum Arbeiten mit Datenbanksystemen
",Modulplaner_WINFO!S17="Basispraktikum Mobile Roboter
",Modulplaner_WINFO!S17="Basispraktikum Protocol Engineering
",Modulplaner_WINFO!S17="Basispraktikum TI: Hardwarenaher Systementwurf
",Modulplaner_WINFO!S17="Basispraktikum zum ICPC-Programmierwettbewerb
",Modulplaner_WINFO!S17="Datenbanksysteme
",Modulplaner_WINFO!S17="Einführung in Rechnernetze
",Modulplaner_WINFO!S17="Lego Mindstorms - Basispraktikum
",Modulplaner_WINFO!S17="MARS-Basispraktikum
",Modulplaner_WINFO!S17="Mechano-Informatik in der Robotik
",Modulplaner_WINFO!S17="Web-Anwendungen und Serviceorientierte Architekturen I
",Modulplaner_WINFO!S17="Wirtschaftsinformatik I
",Modulplaner_WINFO!S17="Wirtschaftsinformatik II
"),4,IF(OR(Modulplaner_WINFO!S17="Algorithmen für planare Graphen
",Modulplaner_WINFO!S17="Algorithmische Methoden für schwere Optimierungsprobleme
",Modulplaner_WINFO!S17="Basispraktikum Web-Anwendungen und Serviceorientierte Architekturen (I)
",Modulplaner_WINFO!S17="Einführung in das Privatrecht
",Modulplaner_WINFO!S17="Flächen im CAD
",Modulplaner_WINFO!S17="Geometrische Grundlagen der Geometrieverarbeitung
",Modulplaner_WINFO!S17="Kurven im CAD
",Modulplaner_WINFO!S17="Mobile Computing und Internet der Dinge
",Modulplaner_WINFO!S17="Programmieren
",Modulplaner_WINFO!S17="Volkswirtschaftslehre
"),5,IF(OR(Modulplaner_WINFO!S17="Algorithmen I
",Modulplaner_WINFO!S17="Algorithmen II
",Modulplaner_WINFO!S17="Computergrafik
",Modulplaner_WINFO!S17="Digitaltechnik und Entwurfsverfahren
",Modulplaner_WINFO!S17="Echtzeitsysteme
",Modulplaner_WINFO!S17="Formale Systeme
",Modulplaner_WINFO!S17="Geistiger Eigentum und Datenschutz
",Modulplaner_WINFO!S17="Grundbegriffe der Informatik
",Modulplaner_WINFO!S17="Kognitive Systeme
",Modulplaner_WINFO!S17="Mensch-Maschine-Interaktion
",Modulplaner_WINFO!S17="Rechnerorganisation
",Modulplaner_WINFO!S17="Rechnerstrukturen
",Modulplaner_WINFO!S17="Robotik I - Einführung in die Robotik
",Modulplaner_WINFO!S17="Sicherheit
",Modulplaner_WINFO!S17="Softwaretechnik I
",Modulplaner_WINFO!S17="Softwaretechnik II
",Modulplaner_WINFO!S17="Telematik
",Modulplaner_WINFO!S17="Theoretische Informatik
",Modulplaner_WINFO!S17="Verfassungs- und Verwaltungsrecht
"),6,IF(OR(Modulplaner_WINFO!S17="Angewandte Informatik
",Modulplaner_WINFO!S17="Betriebswirtschafslehre
",Modulplaner_WINFO!S17="Mathematik I
",Modulplaner_WINFO!S17="Mathematik II
",Modulplaner_WINFO!S17="Teamprojekt Softwareentwicklung
"),8,IF(Modulplaner_WINFO!S17="Einführung in die Statistik
",10,9)))))))&amp;"/"&amp;IF(OR(Modulplaner_WINFO!S17="Geometrische Optimierung
",Modulplaner_WINFO!S17="Mikroprozessoren I
"),3,IF(OR(Modulplaner_WINFO!S17="Basispraktikum Arbeiten mit Datenbanksystemen
",Modulplaner_WINFO!S17="Basispraktikum Mobile Roboter
",Modulplaner_WINFO!S17="Basispraktikum Protocol Engineering
",Modulplaner_WINFO!S17="Basispraktikum TI: Hardwarenaher Systementwurf
",Modulplaner_WINFO!S17="Basispraktikum zum ICPC-Programmierwettbewerb
",Modulplaner_WINFO!S17="Datenbanksysteme
",Modulplaner_WINFO!S17="Einführung in Rechnernetze
",Modulplaner_WINFO!S17="Lego Mindstorms - Basispraktikum
",Modulplaner_WINFO!S17="MARS-Basispraktikum
",Modulplaner_WINFO!S17="Mechano-Informatik in der Robotik
",Modulplaner_WINFO!S17="Web-Anwendungen und Serviceorientierte Architekturen I
",Modulplaner_WINFO!S17="Wirtschaftsinformatik I
",Modulplaner_WINFO!S17="Wirtschaftsinformatik II
"),4,IF(OR(Modulplaner_WINFO!S17="Algorithmen für planare Graphen
",Modulplaner_WINFO!S17="Algorithmische Methoden für schwere Optimierungsprobleme
",Modulplaner_WINFO!S17="Basispraktikum Web-Anwendungen und Serviceorientierte Architekturen (I)
",Modulplaner_WINFO!S17="Einführung in das Privatrecht
",Modulplaner_WINFO!S17="Flächen im CAD
",Modulplaner_WINFO!S17="Geometrische Grundlagen der Geometrieverarbeitung
",Modulplaner_WINFO!S17="Kurven im CAD
",Modulplaner_WINFO!S17="Mobile Computing und Internet der Dinge
",Modulplaner_WINFO!S17="Programmieren
",Modulplaner_WINFO!S17="Volkswirtschaftslehre
"),5,IF(OR(Modulplaner_WINFO!S17="Algorithmen I
",Modulplaner_WINFO!S17="Algorithmen II
",Modulplaner_WINFO!S17="Computergrafik
",Modulplaner_WINFO!S17="Digitaltechnik und Entwurfsverfahren
",Modulplaner_WINFO!S17="Echtzeitsysteme
",Modulplaner_WINFO!S17="Formale Systeme
",Modulplaner_WINFO!S17="Geistiger Eigentum und Datenschutz
",Modulplaner_WINFO!S17="Grundbegriffe der Informatik
",Modulplaner_WINFO!S17="Kognitive Systeme
",Modulplaner_WINFO!S17="Mensch-Maschine-Interaktion
",Modulplaner_WINFO!S17="Rechnerorganisation
",Modulplaner_WINFO!S17="Rechnerstrukturen
",Modulplaner_WINFO!S17="Robotik I - Einführung in die Robotik
",Modulplaner_WINFO!S17="Sicherheit
",Modulplaner_WINFO!S17="Softwaretechnik I
",Modulplaner_WINFO!S17="Softwaretechnik II
",Modulplaner_WINFO!S17="Telematik
",Modulplaner_WINFO!S17="Theoretische Informatik
",Modulplaner_WINFO!S17="Verfassungs- und Verwaltungsrecht
"),6,IF(OR(Modulplaner_WINFO!S17="Angewandte Informatik
",Modulplaner_WINFO!S17="Betriebswirtschafslehre
",Modulplaner_WINFO!S17="Mathematik I
",Modulplaner_WINFO!S17="Mathematik II
",Modulplaner_WINFO!S17="Teamprojekt Softwareentwicklung
"),8,IF(Modulplaner_WINFO!S17="Einführung in die Statistik
",10,9)))))))</f>
        <v/>
      </c>
    </row>
    <row r="24" spans="1:14" ht="28.8" x14ac:dyDescent="0.3">
      <c r="A24" s="15" t="s">
        <v>49</v>
      </c>
      <c r="E24" s="24" t="s">
        <v>9</v>
      </c>
      <c r="F24" t="str">
        <f>IF(ISBLANK(Modulplaner_WINFO!C18),"",Modulplaner_WINFO!C18&amp;"  3/3")</f>
        <v/>
      </c>
      <c r="G24" t="str">
        <f>IF(ISBLANK(Modulplaner_WINFO!E18),"",Modulplaner_WINFO!E18&amp;"  3/3")</f>
        <v/>
      </c>
      <c r="H24" t="str">
        <f>IF(ISBLANK(Modulplaner_WINFO!G18),"",Modulplaner_WINFO!G18&amp;"  3/3")</f>
        <v/>
      </c>
      <c r="I24" t="str">
        <f>IF(ISBLANK(Modulplaner_WINFO!I18),"",Modulplaner_WINFO!I18&amp;"  3/3")</f>
        <v/>
      </c>
      <c r="J24" t="str">
        <f>IF(ISBLANK(Modulplaner_WINFO!K18),"",Modulplaner_WINFO!K18&amp;"  3/3")</f>
        <v/>
      </c>
      <c r="K24" t="str">
        <f>IF(ISBLANK(Modulplaner_WINFO!M18),"",Modulplaner_WINFO!M18&amp;"  3/3")</f>
        <v/>
      </c>
      <c r="L24" t="str">
        <f>IF(ISBLANK(Modulplaner_WINFO!O18),"",Modulplaner_WINFO!O18&amp;"  3/3")</f>
        <v/>
      </c>
      <c r="M24" t="str">
        <f>IF(ISBLANK(Modulplaner_WINFO!Q18),"",Modulplaner_WINFO!Q18&amp;"  3/3")</f>
        <v/>
      </c>
      <c r="N24" t="str">
        <f>IF(ISBLANK(Modulplaner_WINFO!S18),"",Modulplaner_WINFO!S18&amp;"  3/3")</f>
        <v/>
      </c>
    </row>
    <row r="25" spans="1:14" ht="28.8" x14ac:dyDescent="0.3">
      <c r="A25" s="14" t="s">
        <v>132</v>
      </c>
      <c r="B25">
        <v>5</v>
      </c>
      <c r="E25" s="24" t="s">
        <v>12</v>
      </c>
      <c r="F25" t="str">
        <f>IF(ISBLANK(Modulplaner_WINFO!C19),"",Modulplaner_WINFO!C19&amp;"  15/15")</f>
        <v/>
      </c>
      <c r="G25" t="str">
        <f>IF(ISBLANK(Modulplaner_WINFO!E19),"",Modulplaner_WINFO!E19&amp;"  15/15")</f>
        <v/>
      </c>
      <c r="H25" t="str">
        <f>IF(ISBLANK(Modulplaner_WINFO!G19),"",Modulplaner_WINFO!G19&amp;"  15/15")</f>
        <v/>
      </c>
      <c r="I25" t="str">
        <f>IF(ISBLANK(Modulplaner_WINFO!I19),"",Modulplaner_WINFO!I19&amp;"  15/15")</f>
        <v/>
      </c>
      <c r="J25" t="str">
        <f>IF(ISBLANK(Modulplaner_WINFO!K19),"",Modulplaner_WINFO!K19&amp;"  15/15")</f>
        <v/>
      </c>
      <c r="K25" t="str">
        <f>IF(ISBLANK(Modulplaner_WINFO!M19),"",Modulplaner_WINFO!M19&amp;"  15/15")</f>
        <v/>
      </c>
      <c r="L25" t="str">
        <f>IF(ISBLANK(Modulplaner_WINFO!O19),"",Modulplaner_WINFO!O19&amp;"  15/15")</f>
        <v/>
      </c>
      <c r="M25" t="str">
        <f>IF(ISBLANK(Modulplaner_WINFO!Q19),"",Modulplaner_WINFO!Q19&amp;"  15/15")</f>
        <v/>
      </c>
      <c r="N25" t="str">
        <f>IF(ISBLANK(Modulplaner_WINFO!S19),"",Modulplaner_WINFO!S19&amp;"  15/15")</f>
        <v/>
      </c>
    </row>
    <row r="26" spans="1:14" ht="28.8" x14ac:dyDescent="0.3">
      <c r="A26" s="15" t="s">
        <v>51</v>
      </c>
      <c r="B26">
        <v>10</v>
      </c>
    </row>
    <row r="27" spans="1:14" ht="28.8" x14ac:dyDescent="0.3">
      <c r="A27" s="14" t="s">
        <v>185</v>
      </c>
      <c r="B27">
        <v>4</v>
      </c>
    </row>
    <row r="28" spans="1:14" ht="28.8" x14ac:dyDescent="0.3">
      <c r="A28" s="15" t="s">
        <v>55</v>
      </c>
    </row>
    <row r="29" spans="1:14" ht="31.2" x14ac:dyDescent="0.5">
      <c r="A29" s="14" t="s">
        <v>57</v>
      </c>
      <c r="D29" s="108" t="s">
        <v>221</v>
      </c>
      <c r="E29" s="105" t="s">
        <v>154</v>
      </c>
      <c r="F29" s="105" t="s">
        <v>155</v>
      </c>
      <c r="G29" s="105" t="s">
        <v>156</v>
      </c>
      <c r="H29" s="105" t="s">
        <v>157</v>
      </c>
      <c r="I29" s="105" t="s">
        <v>158</v>
      </c>
      <c r="J29" s="105" t="s">
        <v>159</v>
      </c>
      <c r="K29" s="105" t="s">
        <v>160</v>
      </c>
      <c r="L29" s="105" t="s">
        <v>161</v>
      </c>
      <c r="M29" s="105" t="s">
        <v>162</v>
      </c>
    </row>
    <row r="30" spans="1:14" ht="28.8" x14ac:dyDescent="0.3">
      <c r="A30" s="15" t="s">
        <v>58</v>
      </c>
      <c r="D30" s="22" t="s">
        <v>222</v>
      </c>
      <c r="E30" s="104">
        <f>IF(ISBLANK(Modulplaner_WINFO!$C$9),0,MIN(Modulplaner_WINFO!$D$9,IF(OR(Modulplaner_WINFO!$C$9="Geometrische Optimierung
",Modulplaner_WINFO!$C$9="Mikroprozessoren I
"),3,IF(OR(Modulplaner_WINFO!$C$9="Basispraktikum Arbeiten mit Datenbanksystemen
",Modulplaner_WINFO!$C$9="Basispraktikum Mobile Roboter
",Modulplaner_WINFO!$C$9="Basispraktikum Protocol Engineering
",Modulplaner_WINFO!$C$9="Basispraktikum TI: Hardwarenaher Systementwurf
",Modulplaner_WINFO!$C$9="Basispraktikum zum ICPC-Programmierwettbewerb
",Modulplaner_WINFO!$C$9="Datenbanksysteme
",Modulplaner_WINFO!$C$9="Einführung in Rechnernetze
",Modulplaner_WINFO!$C$9="Lego Mindstorms - Basispraktikum
",Modulplaner_WINFO!$C$9="MARS-Basispraktikum
",Modulplaner_WINFO!$C$9="Mechano-Informatik in der Robotik
",Modulplaner_WINFO!$C$9="Web-Anwendungen und Serviceorientierte Architekturen I
",Modulplaner_WINFO!$C$9="Wirtschaftsinformatik I
",Modulplaner_WINFO!$C$9="Wirtschaftsinformatik II
"),4,IF(OR(Modulplaner_WINFO!$C$9="Algorithmen für planare Graphen
",Modulplaner_WINFO!$C$9="Algorithmische Methoden für schwere Optimierungsprobleme
",Modulplaner_WINFO!$C$9="Basispraktikum Web-Anwendungen und Serviceorientierte Architekturen (I)
",Modulplaner_WINFO!$C$9="Einführung in das Privatrecht
",Modulplaner_WINFO!$C$9="Flächen im CAD
",Modulplaner_WINFO!$C$9="Geometrische Grundlagen der Geometrieverarbeitung
",Modulplaner_WINFO!$C$9="Kurven im CAD
",Modulplaner_WINFO!$C$9="Mobile Computing und Internet der Dinge
",Modulplaner_WINFO!$C$9="Programmieren
",Modulplaner_WINFO!$C$9="Volkswirtschaftslehre
"),5,IF(OR(Modulplaner_WINFO!$C$9="Algorithmen I
",Modulplaner_WINFO!$C$9="Algorithmen II
",Modulplaner_WINFO!$C$9="Computergrafik
",Modulplaner_WINFO!$C$9="Digitaltechnik und Entwurfsverfahren
",Modulplaner_WINFO!$C$9="Echtzeitsysteme
",Modulplaner_WINFO!$C$9="Formale Systeme
",Modulplaner_WINFO!$C$9="Geistiger Eigentum und Datenschutz
",Modulplaner_WINFO!$C$9="Grundbegriffe der Informatik
",Modulplaner_WINFO!$C$9="Kognitive Systeme
",Modulplaner_WINFO!$C$9="Mensch-Maschine-Interaktion
",Modulplaner_WINFO!$C$9="Rechnerorganisation
",Modulplaner_WINFO!$C$9="Rechnerstrukturen
",Modulplaner_WINFO!$C$9="Robotik I - Einführung in die Robotik
",Modulplaner_WINFO!$C$9="Sicherheit
",Modulplaner_WINFO!$C$9="Softwaretechnik I
",Modulplaner_WINFO!$C$9="Softwaretechnik II
",Modulplaner_WINFO!$C$9="Telematik
",Modulplaner_WINFO!$C$9="Theoretische Informatik
",Modulplaner_WINFO!$C$9="Verfassungs- und Verwaltungsrecht
"),6,IF(OR(Modulplaner_WINFO!$C$9="Angewandte Informatik
",Modulplaner_WINFO!$C$9="Betriebswirtschafslehre
",Modulplaner_WINFO!$C$9="Mathematik I
",Modulplaner_WINFO!$C$9="Mathematik II
",Modulplaner_WINFO!$C$9="Teamprojekt Softwareentwicklung
"),8,IF(Modulplaner_WINFO!$C$9="Einführung in die Statistik
",10,9))))))))</f>
        <v>0</v>
      </c>
      <c r="F30" s="104">
        <f>IF(ISBLANK(Modulplaner_WINFO!$E$9),0,MIN(Modulplaner_WINFO!$F$9,IF(OR(Modulplaner_WINFO!$E$9="Geometrische Optimierung
",Modulplaner_WINFO!$E$9="Mikroprozessoren I
"),3,IF(OR(Modulplaner_WINFO!$E$9="Basispraktikum Arbeiten mit Datenbanksystemen
",Modulplaner_WINFO!$E$9="Basispraktikum Mobile Roboter
",Modulplaner_WINFO!$E$9="Basispraktikum Protocol Engineering
",Modulplaner_WINFO!$E$9="Basispraktikum TI: Hardwarenaher Systementwurf
",Modulplaner_WINFO!$E$9="Basispraktikum zum ICPC-Programmierwettbewerb
",Modulplaner_WINFO!$E$9="Datenbanksysteme
",Modulplaner_WINFO!$E$9="Einführung in Rechnernetze
",Modulplaner_WINFO!$E$9="Lego Mindstorms - Basispraktikum
",Modulplaner_WINFO!$E$9="MARS-Basispraktikum
",Modulplaner_WINFO!$E$9="Mechano-Informatik in der Robotik
",Modulplaner_WINFO!$E$9="Web-Anwendungen und Serviceorientierte Architekturen I
",Modulplaner_WINFO!$E$9="Wirtschaftsinformatik I
",Modulplaner_WINFO!$E$9="Wirtschaftsinformatik II
"),4,IF(OR(Modulplaner_WINFO!$E$9="Algorithmen für planare Graphen
",Modulplaner_WINFO!$E$9="Algorithmische Methoden für schwere Optimierungsprobleme
",Modulplaner_WINFO!$E$9="Basispraktikum Web-Anwendungen und Serviceorientierte Architekturen (I)
",Modulplaner_WINFO!$E$9="Einführung in das Privatrecht
",Modulplaner_WINFO!$E$9="Flächen im CAD
",Modulplaner_WINFO!$E$9="Geometrische Grundlagen der Geometrieverarbeitung
",Modulplaner_WINFO!$E$9="Kurven im CAD
",Modulplaner_WINFO!$E$9="Mobile Computing und Internet der Dinge
",Modulplaner_WINFO!$E$9="Programmieren
",Modulplaner_WINFO!$E$9="Volkswirtschaftslehre
"),5,IF(OR(Modulplaner_WINFO!$E$9="Algorithmen I
",Modulplaner_WINFO!$E$9="Algorithmen II
",Modulplaner_WINFO!$E$9="Computergrafik
",Modulplaner_WINFO!$E$9="Digitaltechnik und Entwurfsverfahren
",Modulplaner_WINFO!$E$9="Echtzeitsysteme
",Modulplaner_WINFO!$E$9="Formale Systeme
",Modulplaner_WINFO!$E$9="Geistiger Eigentum und Datenschutz
",Modulplaner_WINFO!$E$9="Grundbegriffe der Informatik
",Modulplaner_WINFO!$E$9="Kognitive Systeme
",Modulplaner_WINFO!$E$9="Mensch-Maschine-Interaktion
",Modulplaner_WINFO!$E$9="Rechnerorganisation
",Modulplaner_WINFO!$E$9="Rechnerstrukturen
",Modulplaner_WINFO!$E$9="Robotik I - Einführung in die Robotik
",Modulplaner_WINFO!$E$9="Sicherheit
",Modulplaner_WINFO!$E$9="Softwaretechnik I
",Modulplaner_WINFO!$E$9="Softwaretechnik II
",Modulplaner_WINFO!$E$9="Telematik
",Modulplaner_WINFO!$E$9="Theoretische Informatik
",Modulplaner_WINFO!$E$9="Verfassungs- und Verwaltungsrecht
"),6,IF(OR(Modulplaner_WINFO!$E$9="Angewandte Informatik
",Modulplaner_WINFO!$E$9="Betriebswirtschafslehre
",Modulplaner_WINFO!$E$9="Mathematik I
",Modulplaner_WINFO!$E$9="Mathematik II
",Modulplaner_WINFO!$E$9="Teamprojekt Softwareentwicklung
"),8,IF(Modulplaner_WINFO!$E$9="Einführung in die Statistik
",10,9))))))))</f>
        <v>0</v>
      </c>
      <c r="G30" s="104">
        <f>IF(ISBLANK(Modulplaner_WINFO!$G$9),0,MIN(Modulplaner_WINFO!$H$9,IF(OR(Modulplaner_WINFO!$G$9="Geometrische Optimierung
",Modulplaner_WINFO!$G$9="Mikroprozessoren I
"),3,IF(OR(Modulplaner_WINFO!$G$9="Basispraktikum Arbeiten mit Datenbanksystemen
",Modulplaner_WINFO!$G$9="Basispraktikum Mobile Roboter
",Modulplaner_WINFO!$G$9="Basispraktikum Protocol Engineering
",Modulplaner_WINFO!$G$9="Basispraktikum TI: Hardwarenaher Systementwurf
",Modulplaner_WINFO!$G$9="Basispraktikum zum ICPC-Programmierwettbewerb
",Modulplaner_WINFO!$G$9="Datenbanksysteme
",Modulplaner_WINFO!$G$9="Einführung in Rechnernetze
",Modulplaner_WINFO!$G$9="Lego Mindstorms - Basispraktikum
",Modulplaner_WINFO!$G$9="MARS-Basispraktikum
",Modulplaner_WINFO!$G$9="Mechano-Informatik in der Robotik
",Modulplaner_WINFO!$G$9="Web-Anwendungen und Serviceorientierte Architekturen I
",Modulplaner_WINFO!$G$9="Wirtschaftsinformatik I
",Modulplaner_WINFO!$G$9="Wirtschaftsinformatik II
"),4,IF(OR(Modulplaner_WINFO!$G$9="Algorithmen für planare Graphen
",Modulplaner_WINFO!$G$9="Algorithmische Methoden für schwere Optimierungsprobleme
",Modulplaner_WINFO!$G$9="Basispraktikum Web-Anwendungen und Serviceorientierte Architekturen (I)
",Modulplaner_WINFO!$G$9="Einführung in das Privatrecht
",Modulplaner_WINFO!$G$9="Flächen im CAD
",Modulplaner_WINFO!$G$9="Geometrische Grundlagen der Geometrieverarbeitung
",Modulplaner_WINFO!$G$9="Kurven im CAD
",Modulplaner_WINFO!$G$9="Mobile Computing und Internet der Dinge
",Modulplaner_WINFO!$G$9="Programmieren
",Modulplaner_WINFO!$G$9="Volkswirtschaftslehre
"),5,IF(OR(Modulplaner_WINFO!$G$9="Algorithmen I
",Modulplaner_WINFO!$G$9="Algorithmen II
",Modulplaner_WINFO!$G$9="Computergrafik
",Modulplaner_WINFO!$G$9="Digitaltechnik und Entwurfsverfahren
",Modulplaner_WINFO!$G$9="Echtzeitsysteme
",Modulplaner_WINFO!$G$9="Formale Systeme
",Modulplaner_WINFO!$G$9="Geistiger Eigentum und Datenschutz
",Modulplaner_WINFO!$G$9="Grundbegriffe der Informatik
",Modulplaner_WINFO!$G$9="Kognitive Systeme
",Modulplaner_WINFO!$G$9="Mensch-Maschine-Interaktion
",Modulplaner_WINFO!$G$9="Rechnerorganisation
",Modulplaner_WINFO!$G$9="Rechnerstrukturen
",Modulplaner_WINFO!$G$9="Robotik I - Einführung in die Robotik
",Modulplaner_WINFO!$G$9="Sicherheit
",Modulplaner_WINFO!$G$9="Softwaretechnik I
",Modulplaner_WINFO!$G$9="Softwaretechnik II
",Modulplaner_WINFO!$G$9="Telematik
",Modulplaner_WINFO!$G$9="Theoretische Informatik
",Modulplaner_WINFO!$G$9="Verfassungs- und Verwaltungsrecht
"),6,IF(OR(Modulplaner_WINFO!$G$9="Angewandte Informatik
",Modulplaner_WINFO!$G$9="Betriebswirtschafslehre
",Modulplaner_WINFO!$G$9="Mathematik I
",Modulplaner_WINFO!$G$9="Mathematik II
",Modulplaner_WINFO!$G$9="Teamprojekt Softwareentwicklung
"),8,IF(Modulplaner_WINFO!$G$9="Einführung in die Statistik
",10,9))))))))</f>
        <v>0</v>
      </c>
      <c r="H30" s="104">
        <f>IF(ISBLANK(Modulplaner_WINFO!$I$9),0,MIN(Modulplaner_WINFO!$J$9,IF(OR(Modulplaner_WINFO!$I$9="Geometrische Optimierung
",Modulplaner_WINFO!$I$9="Mikroprozessoren I
"),3,IF(OR(Modulplaner_WINFO!$I$9="Basispraktikum Arbeiten mit Datenbanksystemen
",Modulplaner_WINFO!$I$9="Basispraktikum Mobile Roboter
",Modulplaner_WINFO!$I$9="Basispraktikum Protocol Engineering
",Modulplaner_WINFO!$I$9="Basispraktikum TI: Hardwarenaher Systementwurf
",Modulplaner_WINFO!$I$9="Basispraktikum zum ICPC-Programmierwettbewerb
",Modulplaner_WINFO!$I$9="Datenbanksysteme
",Modulplaner_WINFO!$I$9="Einführung in Rechnernetze
",Modulplaner_WINFO!$I$9="Lego Mindstorms - Basispraktikum
",Modulplaner_WINFO!$I$9="MARS-Basispraktikum
",Modulplaner_WINFO!$I$9="Mechano-Informatik in der Robotik
",Modulplaner_WINFO!$I$9="Web-Anwendungen und Serviceorientierte Architekturen I
",Modulplaner_WINFO!$I$9="Wirtschaftsinformatik I
",Modulplaner_WINFO!$I$9="Wirtschaftsinformatik II
"),4,IF(OR(Modulplaner_WINFO!$I$9="Algorithmen für planare Graphen
",Modulplaner_WINFO!$I$9="Algorithmische Methoden für schwere Optimierungsprobleme
",Modulplaner_WINFO!$I$9="Basispraktikum Web-Anwendungen und Serviceorientierte Architekturen (I)
",Modulplaner_WINFO!$I$9="Einführung in das Privatrecht
",Modulplaner_WINFO!$I$9="Flächen im CAD
",Modulplaner_WINFO!$I$9="Geometrische Grundlagen der Geometrieverarbeitung
",Modulplaner_WINFO!$I$9="Kurven im CAD
",Modulplaner_WINFO!$I$9="Mobile Computing und Internet der Dinge
",Modulplaner_WINFO!$I$9="Programmieren
",Modulplaner_WINFO!$I$9="Volkswirtschaftslehre
"),5,IF(OR(Modulplaner_WINFO!$I$9="Algorithmen I
",Modulplaner_WINFO!$I$9="Algorithmen II
",Modulplaner_WINFO!$I$9="Computergrafik
",Modulplaner_WINFO!$I$9="Digitaltechnik und Entwurfsverfahren
",Modulplaner_WINFO!$I$9="Echtzeitsysteme
",Modulplaner_WINFO!$I$9="Formale Systeme
",Modulplaner_WINFO!$I$9="Geistiger Eigentum und Datenschutz
",Modulplaner_WINFO!$I$9="Grundbegriffe der Informatik
",Modulplaner_WINFO!$I$9="Kognitive Systeme
",Modulplaner_WINFO!$I$9="Mensch-Maschine-Interaktion
",Modulplaner_WINFO!$I$9="Rechnerorganisation
",Modulplaner_WINFO!$I$9="Rechnerstrukturen
",Modulplaner_WINFO!$I$9="Robotik I - Einführung in die Robotik
",Modulplaner_WINFO!$I$9="Sicherheit
",Modulplaner_WINFO!$I$9="Softwaretechnik I
",Modulplaner_WINFO!$I$9="Softwaretechnik II
",Modulplaner_WINFO!$I$9="Telematik
",Modulplaner_WINFO!$I$9="Theoretische Informatik
",Modulplaner_WINFO!$I$9="Verfassungs- und Verwaltungsrecht
"),6,IF(OR(Modulplaner_WINFO!$I$9="Angewandte Informatik
",Modulplaner_WINFO!$I$9="Betriebswirtschafslehre
",Modulplaner_WINFO!$I$9="Mathematik I
",Modulplaner_WINFO!$I$9="Mathematik II
",Modulplaner_WINFO!$I$9="Teamprojekt Softwareentwicklung
"),8,IF(Modulplaner_WINFO!$I$9="Einführung in die Statistik
",10,9))))))))</f>
        <v>0</v>
      </c>
      <c r="I30" s="104">
        <f>IF(ISBLANK(Modulplaner_WINFO!$K$9),0,MIN(Modulplaner_WINFO!$L$9,IF(OR(Modulplaner_WINFO!$K$9="Geometrische Optimierung
",Modulplaner_WINFO!$K$9="Mikroprozessoren I
"),3,IF(OR(Modulplaner_WINFO!$K$9="Basispraktikum Arbeiten mit Datenbanksystemen
",Modulplaner_WINFO!$K$9="Basispraktikum Mobile Roboter
",Modulplaner_WINFO!$K$9="Basispraktikum Protocol Engineering
",Modulplaner_WINFO!$K$9="Basispraktikum TI: Hardwarenaher Systementwurf
",Modulplaner_WINFO!$K$9="Basispraktikum zum ICPC-Programmierwettbewerb
",Modulplaner_WINFO!$K$9="Datenbanksysteme
",Modulplaner_WINFO!$K$9="Einführung in Rechnernetze
",Modulplaner_WINFO!$K$9="Lego Mindstorms - Basispraktikum
",Modulplaner_WINFO!$K$9="MARS-Basispraktikum
",Modulplaner_WINFO!$K$9="Mechano-Informatik in der Robotik
",Modulplaner_WINFO!$K$9="Web-Anwendungen und Serviceorientierte Architekturen I
",Modulplaner_WINFO!$K$9="Wirtschaftsinformatik I
",Modulplaner_WINFO!$K$9="Wirtschaftsinformatik II
"),4,IF(OR(Modulplaner_WINFO!$K$9="Algorithmen für planare Graphen
",Modulplaner_WINFO!$K$9="Algorithmische Methoden für schwere Optimierungsprobleme
",Modulplaner_WINFO!$K$9="Basispraktikum Web-Anwendungen und Serviceorientierte Architekturen (I)
",Modulplaner_WINFO!$K$9="Einführung in das Privatrecht
",Modulplaner_WINFO!$K$9="Flächen im CAD
",Modulplaner_WINFO!$K$9="Geometrische Grundlagen der Geometrieverarbeitung
",Modulplaner_WINFO!$K$9="Kurven im CAD
",Modulplaner_WINFO!$K$9="Mobile Computing und Internet der Dinge
",Modulplaner_WINFO!$K$9="Programmieren
",Modulplaner_WINFO!$K$9="Volkswirtschaftslehre
"),5,IF(OR(Modulplaner_WINFO!$K$9="Algorithmen I
",Modulplaner_WINFO!$K$9="Algorithmen II
",Modulplaner_WINFO!$K$9="Computergrafik
",Modulplaner_WINFO!$K$9="Digitaltechnik und Entwurfsverfahren
",Modulplaner_WINFO!$K$9="Echtzeitsysteme
",Modulplaner_WINFO!$K$9="Formale Systeme
",Modulplaner_WINFO!$K$9="Geistiger Eigentum und Datenschutz
",Modulplaner_WINFO!$K$9="Grundbegriffe der Informatik
",Modulplaner_WINFO!$K$9="Kognitive Systeme
",Modulplaner_WINFO!$K$9="Mensch-Maschine-Interaktion
",Modulplaner_WINFO!$K$9="Rechnerorganisation
",Modulplaner_WINFO!$K$9="Rechnerstrukturen
",Modulplaner_WINFO!$K$9="Robotik I - Einführung in die Robotik
",Modulplaner_WINFO!$K$9="Sicherheit
",Modulplaner_WINFO!$K$9="Softwaretechnik I
",Modulplaner_WINFO!$K$9="Softwaretechnik II
",Modulplaner_WINFO!$K$9="Telematik
",Modulplaner_WINFO!$K$9="Theoretische Informatik
",Modulplaner_WINFO!$K$9="Verfassungs- und Verwaltungsrecht
"),6,IF(OR(Modulplaner_WINFO!$K$9="Angewandte Informatik
",Modulplaner_WINFO!$K$9="Betriebswirtschafslehre
",Modulplaner_WINFO!$K$9="Mathematik I
",Modulplaner_WINFO!$K$9="Mathematik II
",Modulplaner_WINFO!$K$9="Teamprojekt Softwareentwicklung
"),8,IF(Modulplaner_WINFO!$K$9="Einführung in die Statistik
",10,9))))))))</f>
        <v>0</v>
      </c>
      <c r="J30" s="104">
        <f>IF(ISBLANK(Modulplaner_WINFO!$M$9),0,MIN(Modulplaner_WINFO!$N$9,IF(OR(Modulplaner_WINFO!$M$9="Geometrische Optimierung
",Modulplaner_WINFO!$M$9="Mikroprozessoren I
"),3,IF(OR(Modulplaner_WINFO!$M$9="Basispraktikum Arbeiten mit Datenbanksystemen
",Modulplaner_WINFO!$M$9="Basispraktikum Mobile Roboter
",Modulplaner_WINFO!$M$9="Basispraktikum Protocol Engineering
",Modulplaner_WINFO!$M$9="Basispraktikum TI: Hardwarenaher Systementwurf
",Modulplaner_WINFO!$M$9="Basispraktikum zum ICPC-Programmierwettbewerb
",Modulplaner_WINFO!$M$9="Datenbanksysteme
",Modulplaner_WINFO!$M$9="Einführung in Rechnernetze
",Modulplaner_WINFO!$M$9="Lego Mindstorms - Basispraktikum
",Modulplaner_WINFO!$M$9="MARS-Basispraktikum
",Modulplaner_WINFO!$M$9="Mechano-Informatik in der Robotik
",Modulplaner_WINFO!$M$9="Web-Anwendungen und Serviceorientierte Architekturen I
",Modulplaner_WINFO!$M$9="Wirtschaftsinformatik I
",Modulplaner_WINFO!$M$9="Wirtschaftsinformatik II
"),4,IF(OR(Modulplaner_WINFO!$M$9="Algorithmen für planare Graphen
",Modulplaner_WINFO!$M$9="Algorithmische Methoden für schwere Optimierungsprobleme
",Modulplaner_WINFO!$M$9="Basispraktikum Web-Anwendungen und Serviceorientierte Architekturen (I)
",Modulplaner_WINFO!$M$9="Einführung in das Privatrecht
",Modulplaner_WINFO!$M$9="Flächen im CAD
",Modulplaner_WINFO!$M$9="Geometrische Grundlagen der Geometrieverarbeitung
",Modulplaner_WINFO!$M$9="Kurven im CAD
",Modulplaner_WINFO!$M$9="Mobile Computing und Internet der Dinge
",Modulplaner_WINFO!$M$9="Programmieren
",Modulplaner_WINFO!$M$9="Volkswirtschaftslehre
"),5,IF(OR(Modulplaner_WINFO!$M$9="Algorithmen I
",Modulplaner_WINFO!$M$9="Algorithmen II
",Modulplaner_WINFO!$M$9="Computergrafik
",Modulplaner_WINFO!$M$9="Digitaltechnik und Entwurfsverfahren
",Modulplaner_WINFO!$M$9="Echtzeitsysteme
",Modulplaner_WINFO!$M$9="Formale Systeme
",Modulplaner_WINFO!$M$9="Geistiger Eigentum und Datenschutz
",Modulplaner_WINFO!$M$9="Grundbegriffe der Informatik
",Modulplaner_WINFO!$M$9="Kognitive Systeme
",Modulplaner_WINFO!$M$9="Mensch-Maschine-Interaktion
",Modulplaner_WINFO!$M$9="Rechnerorganisation
",Modulplaner_WINFO!$M$9="Rechnerstrukturen
",Modulplaner_WINFO!$M$9="Robotik I - Einführung in die Robotik
",Modulplaner_WINFO!$M$9="Sicherheit
",Modulplaner_WINFO!$M$9="Softwaretechnik I
",Modulplaner_WINFO!$M$9="Softwaretechnik II
",Modulplaner_WINFO!$M$9="Telematik
",Modulplaner_WINFO!$M$9="Theoretische Informatik
",Modulplaner_WINFO!$M$9="Verfassungs- und Verwaltungsrecht
"),6,IF(OR(Modulplaner_WINFO!$M$9="Angewandte Informatik
",Modulplaner_WINFO!$M$9="Betriebswirtschafslehre
",Modulplaner_WINFO!$M$9="Mathematik I
",Modulplaner_WINFO!$M$9="Mathematik II
",Modulplaner_WINFO!$M$9="Teamprojekt Softwareentwicklung
"),8,IF(Modulplaner_WINFO!$M$9="Einführung in die Statistik
",10,9))))))))</f>
        <v>0</v>
      </c>
      <c r="K30" s="104">
        <f>IF(ISBLANK(Modulplaner_WINFO!$O$9),0,MIN(Modulplaner_WINFO!$P$9,IF(OR(Modulplaner_WINFO!$O$9="Geometrische Optimierung
",Modulplaner_WINFO!$O$9="Mikroprozessoren I
"),3,IF(OR(Modulplaner_WINFO!$O$9="Basispraktikum Arbeiten mit Datenbanksystemen
",Modulplaner_WINFO!$O$9="Basispraktikum Mobile Roboter
",Modulplaner_WINFO!$O$9="Basispraktikum Protocol Engineering
",Modulplaner_WINFO!$O$9="Basispraktikum TI: Hardwarenaher Systementwurf
",Modulplaner_WINFO!$O$9="Basispraktikum zum ICPC-Programmierwettbewerb
",Modulplaner_WINFO!$O$9="Datenbanksysteme
",Modulplaner_WINFO!$O$9="Einführung in Rechnernetze
",Modulplaner_WINFO!$O$9="Lego Mindstorms - Basispraktikum
",Modulplaner_WINFO!$O$9="MARS-Basispraktikum
",Modulplaner_WINFO!$O$9="Mechano-Informatik in der Robotik
",Modulplaner_WINFO!$O$9="Web-Anwendungen und Serviceorientierte Architekturen I
",Modulplaner_WINFO!$O$9="Wirtschaftsinformatik I
",Modulplaner_WINFO!$O$9="Wirtschaftsinformatik II
"),4,IF(OR(Modulplaner_WINFO!$O$9="Algorithmen für planare Graphen
",Modulplaner_WINFO!$O$9="Algorithmische Methoden für schwere Optimierungsprobleme
",Modulplaner_WINFO!$O$9="Basispraktikum Web-Anwendungen und Serviceorientierte Architekturen (I)
",Modulplaner_WINFO!$O$9="Einführung in das Privatrecht
",Modulplaner_WINFO!$O$9="Flächen im CAD
",Modulplaner_WINFO!$O$9="Geometrische Grundlagen der Geometrieverarbeitung
",Modulplaner_WINFO!$O$9="Kurven im CAD
",Modulplaner_WINFO!$O$9="Mobile Computing und Internet der Dinge
",Modulplaner_WINFO!$O$9="Programmieren
",Modulplaner_WINFO!$O$9="Volkswirtschaftslehre
"),5,IF(OR(Modulplaner_WINFO!$O$9="Algorithmen I
",Modulplaner_WINFO!$O$9="Algorithmen II
",Modulplaner_WINFO!$O$9="Computergrafik
",Modulplaner_WINFO!$O$9="Digitaltechnik und Entwurfsverfahren
",Modulplaner_WINFO!$O$9="Echtzeitsysteme
",Modulplaner_WINFO!$O$9="Formale Systeme
",Modulplaner_WINFO!$O$9="Geistiger Eigentum und Datenschutz
",Modulplaner_WINFO!$O$9="Grundbegriffe der Informatik
",Modulplaner_WINFO!$O$9="Kognitive Systeme
",Modulplaner_WINFO!$O$9="Mensch-Maschine-Interaktion
",Modulplaner_WINFO!$O$9="Rechnerorganisation
",Modulplaner_WINFO!$O$9="Rechnerstrukturen
",Modulplaner_WINFO!$O$9="Robotik I - Einführung in die Robotik
",Modulplaner_WINFO!$O$9="Sicherheit
",Modulplaner_WINFO!$O$9="Softwaretechnik I
",Modulplaner_WINFO!$O$9="Softwaretechnik II
",Modulplaner_WINFO!$O$9="Telematik
",Modulplaner_WINFO!$O$9="Theoretische Informatik
",Modulplaner_WINFO!$O$9="Verfassungs- und Verwaltungsrecht
"),6,IF(OR(Modulplaner_WINFO!$O$9="Angewandte Informatik
",Modulplaner_WINFO!$O$9="Betriebswirtschafslehre
",Modulplaner_WINFO!$O$9="Mathematik I
",Modulplaner_WINFO!$O$9="Mathematik II
",Modulplaner_WINFO!$O$9="Teamprojekt Softwareentwicklung
"),8,IF(Modulplaner_WINFO!$O$9="Einführung in die Statistik
",10,9))))))))</f>
        <v>0</v>
      </c>
      <c r="L30" s="104">
        <f>IF(ISBLANK(Modulplaner_WINFO!$Q$9),0,MIN(Modulplaner_WINFO!$R$9,IF(OR(Modulplaner_WINFO!$Q$9="Geometrische Optimierung
",Modulplaner_WINFO!$Q$9="Mikroprozessoren I
"),3,IF(OR(Modulplaner_WINFO!$Q$9="Basispraktikum Arbeiten mit Datenbanksystemen
",Modulplaner_WINFO!$Q$9="Basispraktikum Mobile Roboter
",Modulplaner_WINFO!$Q$9="Basispraktikum Protocol Engineering
",Modulplaner_WINFO!$Q$9="Basispraktikum TI: Hardwarenaher Systementwurf
",Modulplaner_WINFO!$Q$9="Basispraktikum zum ICPC-Programmierwettbewerb
",Modulplaner_WINFO!$Q$9="Datenbanksysteme
",Modulplaner_WINFO!$Q$9="Einführung in Rechnernetze
",Modulplaner_WINFO!$Q$9="Lego Mindstorms - Basispraktikum
",Modulplaner_WINFO!$Q$9="MARS-Basispraktikum
",Modulplaner_WINFO!$Q$9="Mechano-Informatik in der Robotik
",Modulplaner_WINFO!$Q$9="Web-Anwendungen und Serviceorientierte Architekturen I
",Modulplaner_WINFO!$Q$9="Wirtschaftsinformatik I
",Modulplaner_WINFO!$Q$9="Wirtschaftsinformatik II
"),4,IF(OR(Modulplaner_WINFO!$Q$9="Algorithmen für planare Graphen
",Modulplaner_WINFO!$Q$9="Algorithmische Methoden für schwere Optimierungsprobleme
",Modulplaner_WINFO!$Q$9="Basispraktikum Web-Anwendungen und Serviceorientierte Architekturen (I)
",Modulplaner_WINFO!$Q$9="Einführung in das Privatrecht
",Modulplaner_WINFO!$Q$9="Flächen im CAD
",Modulplaner_WINFO!$Q$9="Geometrische Grundlagen der Geometrieverarbeitung
",Modulplaner_WINFO!$Q$9="Kurven im CAD
",Modulplaner_WINFO!$Q$9="Mobile Computing und Internet der Dinge
",Modulplaner_WINFO!$Q$9="Programmieren
",Modulplaner_WINFO!$Q$9="Volkswirtschaftslehre
"),5,IF(OR(Modulplaner_WINFO!$Q$9="Algorithmen I
",Modulplaner_WINFO!$Q$9="Algorithmen II
",Modulplaner_WINFO!$Q$9="Computergrafik
",Modulplaner_WINFO!$Q$9="Digitaltechnik und Entwurfsverfahren
",Modulplaner_WINFO!$Q$9="Echtzeitsysteme
",Modulplaner_WINFO!$Q$9="Formale Systeme
",Modulplaner_WINFO!$Q$9="Geistiger Eigentum und Datenschutz
",Modulplaner_WINFO!$Q$9="Grundbegriffe der Informatik
",Modulplaner_WINFO!$Q$9="Kognitive Systeme
",Modulplaner_WINFO!$Q$9="Mensch-Maschine-Interaktion
",Modulplaner_WINFO!$Q$9="Rechnerorganisation
",Modulplaner_WINFO!$Q$9="Rechnerstrukturen
",Modulplaner_WINFO!$Q$9="Robotik I - Einführung in die Robotik
",Modulplaner_WINFO!$Q$9="Sicherheit
",Modulplaner_WINFO!$Q$9="Softwaretechnik I
",Modulplaner_WINFO!$Q$9="Softwaretechnik II
",Modulplaner_WINFO!$Q$9="Telematik
",Modulplaner_WINFO!$Q$9="Theoretische Informatik
",Modulplaner_WINFO!$Q$9="Verfassungs- und Verwaltungsrecht
"),6,IF(OR(Modulplaner_WINFO!$Q$9="Angewandte Informatik
",Modulplaner_WINFO!$Q$9="Betriebswirtschafslehre
",Modulplaner_WINFO!$Q$9="Mathematik I
",Modulplaner_WINFO!$Q$9="Mathematik II
",Modulplaner_WINFO!$Q$9="Teamprojekt Softwareentwicklung
"),8,IF(Modulplaner_WINFO!$Q$9="Einführung in die Statistik
",10,9))))))))</f>
        <v>0</v>
      </c>
      <c r="M30" s="104">
        <f>IF(ISBLANK(Modulplaner_WINFO!$S$9),0,MIN(Modulplaner_WINFO!$T$9,IF(OR(Modulplaner_WINFO!$S$9="Geometrische Optimierung
",Modulplaner_WINFO!$S$9="Mikroprozessoren I
"),3,IF(OR(Modulplaner_WINFO!$S$9="Basispraktikum Arbeiten mit Datenbanksystemen
",Modulplaner_WINFO!$S$9="Basispraktikum Mobile Roboter
",Modulplaner_WINFO!$S$9="Basispraktikum Protocol Engineering
",Modulplaner_WINFO!$S$9="Basispraktikum TI: Hardwarenaher Systementwurf
",Modulplaner_WINFO!$S$9="Basispraktikum zum ICPC-Programmierwettbewerb
",Modulplaner_WINFO!$S$9="Datenbanksysteme
",Modulplaner_WINFO!$S$9="Einführung in Rechnernetze
",Modulplaner_WINFO!$S$9="Lego Mindstorms - Basispraktikum
",Modulplaner_WINFO!$S$9="MARS-Basispraktikum
",Modulplaner_WINFO!$S$9="Mechano-Informatik in der Robotik
",Modulplaner_WINFO!$S$9="Web-Anwendungen und Serviceorientierte Architekturen I
",Modulplaner_WINFO!$S$9="Wirtschaftsinformatik I
",Modulplaner_WINFO!$S$9="Wirtschaftsinformatik II
"),4,IF(OR(Modulplaner_WINFO!$S$9="Algorithmen für planare Graphen
",Modulplaner_WINFO!$S$9="Algorithmische Methoden für schwere Optimierungsprobleme
",Modulplaner_WINFO!$S$9="Basispraktikum Web-Anwendungen und Serviceorientierte Architekturen (I)
",Modulplaner_WINFO!$S$9="Einführung in das Privatrecht
",Modulplaner_WINFO!$S$9="Flächen im CAD
",Modulplaner_WINFO!$S$9="Geometrische Grundlagen der Geometrieverarbeitung
",Modulplaner_WINFO!$S$9="Kurven im CAD
",Modulplaner_WINFO!$S$9="Mobile Computing und Internet der Dinge
",Modulplaner_WINFO!$S$9="Programmieren
",Modulplaner_WINFO!$S$9="Volkswirtschaftslehre
"),5,IF(OR(Modulplaner_WINFO!$S$9="Algorithmen I
",Modulplaner_WINFO!$S$9="Algorithmen II
",Modulplaner_WINFO!$S$9="Computergrafik
",Modulplaner_WINFO!$S$9="Digitaltechnik und Entwurfsverfahren
",Modulplaner_WINFO!$S$9="Echtzeitsysteme
",Modulplaner_WINFO!$S$9="Formale Systeme
",Modulplaner_WINFO!$S$9="Geistiger Eigentum und Datenschutz
",Modulplaner_WINFO!$S$9="Grundbegriffe der Informatik
",Modulplaner_WINFO!$S$9="Kognitive Systeme
",Modulplaner_WINFO!$S$9="Mensch-Maschine-Interaktion
",Modulplaner_WINFO!$S$9="Rechnerorganisation
",Modulplaner_WINFO!$S$9="Rechnerstrukturen
",Modulplaner_WINFO!$S$9="Robotik I - Einführung in die Robotik
",Modulplaner_WINFO!$S$9="Sicherheit
",Modulplaner_WINFO!$S$9="Softwaretechnik I
",Modulplaner_WINFO!$S$9="Softwaretechnik II
",Modulplaner_WINFO!$S$9="Telematik
",Modulplaner_WINFO!$S$9="Theoretische Informatik
",Modulplaner_WINFO!$S$9="Verfassungs- und Verwaltungsrecht
"),6,IF(OR(Modulplaner_WINFO!$S$9="Angewandte Informatik
",Modulplaner_WINFO!$S$9="Betriebswirtschafslehre
",Modulplaner_WINFO!$S$9="Mathematik I
",Modulplaner_WINFO!$S$9="Mathematik II
",Modulplaner_WINFO!$S$9="Teamprojekt Softwareentwicklung
"),8,IF(Modulplaner_WINFO!$S$9="Einführung in die Statistik
",10,9))))))))</f>
        <v>0</v>
      </c>
    </row>
    <row r="31" spans="1:14" ht="28.8" x14ac:dyDescent="0.3">
      <c r="A31" s="14" t="s">
        <v>63</v>
      </c>
      <c r="D31" s="22" t="s">
        <v>223</v>
      </c>
      <c r="E31" s="104">
        <f>IF(ISBLANK(Modulplaner_WINFO!$C$10),0,MIN(Modulplaner_WINFO!$D$10,IF(OR(Modulplaner_WINFO!$C$10="Geometrische Optimierung
",Modulplaner_WINFO!$C$10="Mikroprozessoren I
"),3,IF(OR(Modulplaner_WINFO!$C$10="Basispraktikum Arbeiten mit Datenbanksystemen
",Modulplaner_WINFO!$C$10="Basispraktikum Mobile Roboter
",Modulplaner_WINFO!$C$10="Basispraktikum Protocol Engineering
",Modulplaner_WINFO!$C$10="Basispraktikum TI: Hardwarenaher Systementwurf
",Modulplaner_WINFO!$C$10="Basispraktikum zum ICPC-Programmierwettbewerb
",Modulplaner_WINFO!$C$10="Datenbanksysteme
",Modulplaner_WINFO!$C$10="Einführung in Rechnernetze
",Modulplaner_WINFO!$C$10="Lego Mindstorms - Basispraktikum
",Modulplaner_WINFO!$C$10="MARS-Basispraktikum
",Modulplaner_WINFO!$C$10="Mechano-Informatik in der Robotik
",Modulplaner_WINFO!$C$10="Web-Anwendungen und Serviceorientierte Architekturen I
",Modulplaner_WINFO!$C$10="Wirtschaftsinformatik I
",Modulplaner_WINFO!$C$10="Wirtschaftsinformatik II
"),4,IF(OR(Modulplaner_WINFO!$C$10="Algorithmen für planare Graphen
",Modulplaner_WINFO!$C$10="Algorithmische Methoden für schwere Optimierungsprobleme
",Modulplaner_WINFO!$C$10="Basispraktikum Web-Anwendungen und Serviceorientierte Architekturen (I)
",Modulplaner_WINFO!$C$10="Einführung in das Privatrecht
",Modulplaner_WINFO!$C$10="Flächen im CAD
",Modulplaner_WINFO!$C$10="Geometrische Grundlagen der Geometrieverarbeitung
",Modulplaner_WINFO!$C$10="Kurven im CAD
",Modulplaner_WINFO!$C$10="Mobile Computing und Internet der Dinge
",Modulplaner_WINFO!$C$10="Programmieren
",Modulplaner_WINFO!$C$10="Volkswirtschaftslehre
"),5,IF(OR(Modulplaner_WINFO!$C$10="Algorithmen I
",Modulplaner_WINFO!$C$10="Algorithmen II
",Modulplaner_WINFO!$C$10="Computergrafik
",Modulplaner_WINFO!$C$10="Digitaltechnik und Entwurfsverfahren
",Modulplaner_WINFO!$C$10="Echtzeitsysteme
",Modulplaner_WINFO!$C$10="Formale Systeme
",Modulplaner_WINFO!$C$10="Geistiger Eigentum und Datenschutz
",Modulplaner_WINFO!$C$10="Grundbegriffe der Informatik
",Modulplaner_WINFO!$C$10="Kognitive Systeme
",Modulplaner_WINFO!$C$10="Mensch-Maschine-Interaktion
",Modulplaner_WINFO!$C$10="Rechnerorganisation
",Modulplaner_WINFO!$C$10="Rechnerstrukturen
",Modulplaner_WINFO!$C$10="Robotik I - Einführung in die Robotik
",Modulplaner_WINFO!$C$10="Sicherheit
",Modulplaner_WINFO!$C$10="Softwaretechnik I
",Modulplaner_WINFO!$C$10="Softwaretechnik II
",Modulplaner_WINFO!$C$10="Telematik
",Modulplaner_WINFO!$C$10="Theoretische Informatik
",Modulplaner_WINFO!$C$10="Verfassungs- und Verwaltungsrecht
"),6,IF(OR(Modulplaner_WINFO!$C$10="Angewandte Informatik
",Modulplaner_WINFO!$C$10="Betriebswirtschafslehre
",Modulplaner_WINFO!$C$10="Mathematik I
",Modulplaner_WINFO!$C$10="Mathematik II
",Modulplaner_WINFO!$C$10="Teamprojekt Softwareentwicklung
"),8,IF(Modulplaner_WINFO!$C$10="Einführung in die Statistik
",10,9))))))))</f>
        <v>0</v>
      </c>
      <c r="F31" s="104">
        <f>IF(ISBLANK(Modulplaner_WINFO!$E$10),0,MIN(Modulplaner_WINFO!$F$10,IF(OR(Modulplaner_WINFO!$E$10="Geometrische Optimierung
",Modulplaner_WINFO!$E$10="Mikroprozessoren I
"),3,IF(OR(Modulplaner_WINFO!$E$10="Basispraktikum Arbeiten mit Datenbanksystemen
",Modulplaner_WINFO!$E$10="Basispraktikum Mobile Roboter
",Modulplaner_WINFO!$E$10="Basispraktikum Protocol Engineering
",Modulplaner_WINFO!$E$10="Basispraktikum TI: Hardwarenaher Systementwurf
",Modulplaner_WINFO!$E$10="Basispraktikum zum ICPC-Programmierwettbewerb
",Modulplaner_WINFO!$E$10="Datenbanksysteme
",Modulplaner_WINFO!$E$10="Einführung in Rechnernetze
",Modulplaner_WINFO!$E$10="Lego Mindstorms - Basispraktikum
",Modulplaner_WINFO!$E$10="MARS-Basispraktikum
",Modulplaner_WINFO!$E$10="Mechano-Informatik in der Robotik
",Modulplaner_WINFO!$E$10="Web-Anwendungen und Serviceorientierte Architekturen I
",Modulplaner_WINFO!$E$10="Wirtschaftsinformatik I
",Modulplaner_WINFO!$E$10="Wirtschaftsinformatik II
"),4,IF(OR(Modulplaner_WINFO!$E$10="Algorithmen für planare Graphen
",Modulplaner_WINFO!$E$10="Algorithmische Methoden für schwere Optimierungsprobleme
",Modulplaner_WINFO!$E$10="Basispraktikum Web-Anwendungen und Serviceorientierte Architekturen (I)
",Modulplaner_WINFO!$E$10="Einführung in das Privatrecht
",Modulplaner_WINFO!$E$10="Flächen im CAD
",Modulplaner_WINFO!$E$10="Geometrische Grundlagen der Geometrieverarbeitung
",Modulplaner_WINFO!$E$10="Kurven im CAD
",Modulplaner_WINFO!$E$10="Mobile Computing und Internet der Dinge
",Modulplaner_WINFO!$E$10="Programmieren
",Modulplaner_WINFO!$E$10="Volkswirtschaftslehre
"),5,IF(OR(Modulplaner_WINFO!$E$10="Algorithmen I
",Modulplaner_WINFO!$E$10="Algorithmen II
",Modulplaner_WINFO!$E$10="Computergrafik
",Modulplaner_WINFO!$E$10="Digitaltechnik und Entwurfsverfahren
",Modulplaner_WINFO!$E$10="Echtzeitsysteme
",Modulplaner_WINFO!$E$10="Formale Systeme
",Modulplaner_WINFO!$E$10="Geistiger Eigentum und Datenschutz
",Modulplaner_WINFO!$E$10="Grundbegriffe der Informatik
",Modulplaner_WINFO!$E$10="Kognitive Systeme
",Modulplaner_WINFO!$E$10="Mensch-Maschine-Interaktion
",Modulplaner_WINFO!$E$10="Rechnerorganisation
",Modulplaner_WINFO!$E$10="Rechnerstrukturen
",Modulplaner_WINFO!$E$10="Robotik I - Einführung in die Robotik
",Modulplaner_WINFO!$E$10="Sicherheit
",Modulplaner_WINFO!$E$10="Softwaretechnik I
",Modulplaner_WINFO!$E$10="Softwaretechnik II
",Modulplaner_WINFO!$E$10="Telematik
",Modulplaner_WINFO!$E$10="Theoretische Informatik
",Modulplaner_WINFO!$E$10="Verfassungs- und Verwaltungsrecht
"),6,IF(OR(Modulplaner_WINFO!$E$10="Angewandte Informatik
",Modulplaner_WINFO!$E$10="Betriebswirtschafslehre
",Modulplaner_WINFO!$E$10="Mathematik I
",Modulplaner_WINFO!$E$10="Mathematik II
",Modulplaner_WINFO!$E$10="Teamprojekt Softwareentwicklung
"),8,IF(Modulplaner_WINFO!$E$10="Einführung in die Statistik
",10,9))))))))</f>
        <v>0</v>
      </c>
      <c r="G31" s="104">
        <f>IF(ISBLANK(Modulplaner_WINFO!$G$10),0,MIN(Modulplaner_WINFO!$H$10,IF(OR(Modulplaner_WINFO!$G$10="Geometrische Optimierung
",Modulplaner_WINFO!$G$10="Mikroprozessoren I
"),3,IF(OR(Modulplaner_WINFO!$G$10="Basispraktikum Arbeiten mit Datenbanksystemen
",Modulplaner_WINFO!$G$10="Basispraktikum Mobile Roboter
",Modulplaner_WINFO!$G$10="Basispraktikum Protocol Engineering
",Modulplaner_WINFO!$G$10="Basispraktikum TI: Hardwarenaher Systementwurf
",Modulplaner_WINFO!$G$10="Basispraktikum zum ICPC-Programmierwettbewerb
",Modulplaner_WINFO!$G$10="Datenbanksysteme
",Modulplaner_WINFO!$G$10="Einführung in Rechnernetze
",Modulplaner_WINFO!$G$10="Lego Mindstorms - Basispraktikum
",Modulplaner_WINFO!$G$10="MARS-Basispraktikum
",Modulplaner_WINFO!$G$10="Mechano-Informatik in der Robotik
",Modulplaner_WINFO!$G$10="Web-Anwendungen und Serviceorientierte Architekturen I
",Modulplaner_WINFO!$G$10="Wirtschaftsinformatik I
",Modulplaner_WINFO!$G$10="Wirtschaftsinformatik II
"),4,IF(OR(Modulplaner_WINFO!$G$10="Algorithmen für planare Graphen
",Modulplaner_WINFO!$G$10="Algorithmische Methoden für schwere Optimierungsprobleme
",Modulplaner_WINFO!$G$10="Basispraktikum Web-Anwendungen und Serviceorientierte Architekturen (I)
",Modulplaner_WINFO!$G$10="Einführung in das Privatrecht
",Modulplaner_WINFO!$G$10="Flächen im CAD
",Modulplaner_WINFO!$G$10="Geometrische Grundlagen der Geometrieverarbeitung
",Modulplaner_WINFO!$G$10="Kurven im CAD
",Modulplaner_WINFO!$G$10="Mobile Computing und Internet der Dinge
",Modulplaner_WINFO!$G$10="Programmieren
",Modulplaner_WINFO!$G$10="Volkswirtschaftslehre
"),5,IF(OR(Modulplaner_WINFO!$G$10="Algorithmen I
",Modulplaner_WINFO!$G$10="Algorithmen II
",Modulplaner_WINFO!$G$10="Computergrafik
",Modulplaner_WINFO!$G$10="Digitaltechnik und Entwurfsverfahren
",Modulplaner_WINFO!$G$10="Echtzeitsysteme
",Modulplaner_WINFO!$G$10="Formale Systeme
",Modulplaner_WINFO!$G$10="Geistiger Eigentum und Datenschutz
",Modulplaner_WINFO!$G$10="Grundbegriffe der Informatik
",Modulplaner_WINFO!$G$10="Kognitive Systeme
",Modulplaner_WINFO!$G$10="Mensch-Maschine-Interaktion
",Modulplaner_WINFO!$G$10="Rechnerorganisation
",Modulplaner_WINFO!$G$10="Rechnerstrukturen
",Modulplaner_WINFO!$G$10="Robotik I - Einführung in die Robotik
",Modulplaner_WINFO!$G$10="Sicherheit
",Modulplaner_WINFO!$G$10="Softwaretechnik I
",Modulplaner_WINFO!$G$10="Softwaretechnik II
",Modulplaner_WINFO!$G$10="Telematik
",Modulplaner_WINFO!$G$10="Theoretische Informatik
",Modulplaner_WINFO!$G$10="Verfassungs- und Verwaltungsrecht
"),6,IF(OR(Modulplaner_WINFO!$G$10="Angewandte Informatik
",Modulplaner_WINFO!$G$10="Betriebswirtschafslehre
",Modulplaner_WINFO!$G$10="Mathematik I
",Modulplaner_WINFO!$G$10="Mathematik II
",Modulplaner_WINFO!$G$10="Teamprojekt Softwareentwicklung
"),8,IF(Modulplaner_WINFO!$G$10="Einführung in die Statistik
",10,9))))))))</f>
        <v>0</v>
      </c>
      <c r="H31" s="104">
        <f>IF(ISBLANK(Modulplaner_WINFO!$I$10),0,MIN(Modulplaner_WINFO!$J$10,IF(OR(Modulplaner_WINFO!$I$10="Geometrische Optimierung
",Modulplaner_WINFO!$I$10="Mikroprozessoren I
"),3,IF(OR(Modulplaner_WINFO!$I$10="Basispraktikum Arbeiten mit Datenbanksystemen
",Modulplaner_WINFO!$I$10="Basispraktikum Mobile Roboter
",Modulplaner_WINFO!$I$10="Basispraktikum Protocol Engineering
",Modulplaner_WINFO!$I$10="Basispraktikum TI: Hardwarenaher Systementwurf
",Modulplaner_WINFO!$I$10="Basispraktikum zum ICPC-Programmierwettbewerb
",Modulplaner_WINFO!$I$10="Datenbanksysteme
",Modulplaner_WINFO!$I$10="Einführung in Rechnernetze
",Modulplaner_WINFO!$I$10="Lego Mindstorms - Basispraktikum
",Modulplaner_WINFO!$I$10="MARS-Basispraktikum
",Modulplaner_WINFO!$I$10="Mechano-Informatik in der Robotik
",Modulplaner_WINFO!$I$10="Web-Anwendungen und Serviceorientierte Architekturen I
",Modulplaner_WINFO!$I$10="Wirtschaftsinformatik I
",Modulplaner_WINFO!$I$10="Wirtschaftsinformatik II
"),4,IF(OR(Modulplaner_WINFO!$I$10="Algorithmen für planare Graphen
",Modulplaner_WINFO!$I$10="Algorithmische Methoden für schwere Optimierungsprobleme
",Modulplaner_WINFO!$I$10="Basispraktikum Web-Anwendungen und Serviceorientierte Architekturen (I)
",Modulplaner_WINFO!$I$10="Einführung in das Privatrecht
",Modulplaner_WINFO!$I$10="Flächen im CAD
",Modulplaner_WINFO!$I$10="Geometrische Grundlagen der Geometrieverarbeitung
",Modulplaner_WINFO!$I$10="Kurven im CAD
",Modulplaner_WINFO!$I$10="Mobile Computing und Internet der Dinge
",Modulplaner_WINFO!$I$10="Programmieren
",Modulplaner_WINFO!$I$10="Volkswirtschaftslehre
"),5,IF(OR(Modulplaner_WINFO!$I$10="Algorithmen I
",Modulplaner_WINFO!$I$10="Algorithmen II
",Modulplaner_WINFO!$I$10="Computergrafik
",Modulplaner_WINFO!$I$10="Digitaltechnik und Entwurfsverfahren
",Modulplaner_WINFO!$I$10="Echtzeitsysteme
",Modulplaner_WINFO!$I$10="Formale Systeme
",Modulplaner_WINFO!$I$10="Geistiger Eigentum und Datenschutz
",Modulplaner_WINFO!$I$10="Grundbegriffe der Informatik
",Modulplaner_WINFO!$I$10="Kognitive Systeme
",Modulplaner_WINFO!$I$10="Mensch-Maschine-Interaktion
",Modulplaner_WINFO!$I$10="Rechnerorganisation
",Modulplaner_WINFO!$I$10="Rechnerstrukturen
",Modulplaner_WINFO!$I$10="Robotik I - Einführung in die Robotik
",Modulplaner_WINFO!$I$10="Sicherheit
",Modulplaner_WINFO!$I$10="Softwaretechnik I
",Modulplaner_WINFO!$I$10="Softwaretechnik II
",Modulplaner_WINFO!$I$10="Telematik
",Modulplaner_WINFO!$I$10="Theoretische Informatik
",Modulplaner_WINFO!$I$10="Verfassungs- und Verwaltungsrecht
"),6,IF(OR(Modulplaner_WINFO!$I$10="Angewandte Informatik
",Modulplaner_WINFO!$I$10="Betriebswirtschafslehre
",Modulplaner_WINFO!$I$10="Mathematik I
",Modulplaner_WINFO!$I$10="Mathematik II
",Modulplaner_WINFO!$I$10="Teamprojekt Softwareentwicklung
"),8,IF(Modulplaner_WINFO!$I$10="Einführung in die Statistik
",10,9))))))))</f>
        <v>0</v>
      </c>
      <c r="I31" s="104">
        <f>IF(ISBLANK(Modulplaner_WINFO!$K$10),0,MIN(Modulplaner_WINFO!$L$10,IF(OR(Modulplaner_WINFO!$K$10="Geometrische Optimierung
",Modulplaner_WINFO!$K$10="Mikroprozessoren I
"),3,IF(OR(Modulplaner_WINFO!$K$10="Basispraktikum Arbeiten mit Datenbanksystemen
",Modulplaner_WINFO!$K$10="Basispraktikum Mobile Roboter
",Modulplaner_WINFO!$K$10="Basispraktikum Protocol Engineering
",Modulplaner_WINFO!$K$10="Basispraktikum TI: Hardwarenaher Systementwurf
",Modulplaner_WINFO!$K$10="Basispraktikum zum ICPC-Programmierwettbewerb
",Modulplaner_WINFO!$K$10="Datenbanksysteme
",Modulplaner_WINFO!$K$10="Einführung in Rechnernetze
",Modulplaner_WINFO!$K$10="Lego Mindstorms - Basispraktikum
",Modulplaner_WINFO!$K$10="MARS-Basispraktikum
",Modulplaner_WINFO!$K$10="Mechano-Informatik in der Robotik
",Modulplaner_WINFO!$K$10="Web-Anwendungen und Serviceorientierte Architekturen I
",Modulplaner_WINFO!$K$10="Wirtschaftsinformatik I
",Modulplaner_WINFO!$K$10="Wirtschaftsinformatik II
"),4,IF(OR(Modulplaner_WINFO!$K$10="Algorithmen für planare Graphen
",Modulplaner_WINFO!$K$10="Algorithmische Methoden für schwere Optimierungsprobleme
",Modulplaner_WINFO!$K$10="Basispraktikum Web-Anwendungen und Serviceorientierte Architekturen (I)
",Modulplaner_WINFO!$K$10="Einführung in das Privatrecht
",Modulplaner_WINFO!$K$10="Flächen im CAD
",Modulplaner_WINFO!$K$10="Geometrische Grundlagen der Geometrieverarbeitung
",Modulplaner_WINFO!$K$10="Kurven im CAD
",Modulplaner_WINFO!$K$10="Mobile Computing und Internet der Dinge
",Modulplaner_WINFO!$K$10="Programmieren
",Modulplaner_WINFO!$K$10="Volkswirtschaftslehre
"),5,IF(OR(Modulplaner_WINFO!$K$10="Algorithmen I
",Modulplaner_WINFO!$K$10="Algorithmen II
",Modulplaner_WINFO!$K$10="Computergrafik
",Modulplaner_WINFO!$K$10="Digitaltechnik und Entwurfsverfahren
",Modulplaner_WINFO!$K$10="Echtzeitsysteme
",Modulplaner_WINFO!$K$10="Formale Systeme
",Modulplaner_WINFO!$K$10="Geistiger Eigentum und Datenschutz
",Modulplaner_WINFO!$K$10="Grundbegriffe der Informatik
",Modulplaner_WINFO!$K$10="Kognitive Systeme
",Modulplaner_WINFO!$K$10="Mensch-Maschine-Interaktion
",Modulplaner_WINFO!$K$10="Rechnerorganisation
",Modulplaner_WINFO!$K$10="Rechnerstrukturen
",Modulplaner_WINFO!$K$10="Robotik I - Einführung in die Robotik
",Modulplaner_WINFO!$K$10="Sicherheit
",Modulplaner_WINFO!$K$10="Softwaretechnik I
",Modulplaner_WINFO!$K$10="Softwaretechnik II
",Modulplaner_WINFO!$K$10="Telematik
",Modulplaner_WINFO!$K$10="Theoretische Informatik
",Modulplaner_WINFO!$K$10="Verfassungs- und Verwaltungsrecht
"),6,IF(OR(Modulplaner_WINFO!$K$10="Angewandte Informatik
",Modulplaner_WINFO!$K$10="Betriebswirtschafslehre
",Modulplaner_WINFO!$K$10="Mathematik I
",Modulplaner_WINFO!$K$10="Mathematik II
",Modulplaner_WINFO!$K$10="Teamprojekt Softwareentwicklung
"),8,IF(Modulplaner_WINFO!$K$10="Einführung in die Statistik
",10,9))))))))</f>
        <v>0</v>
      </c>
      <c r="J31" s="104">
        <f>IF(ISBLANK(Modulplaner_WINFO!$M$10),0,MIN(Modulplaner_WINFO!$N$10,IF(OR(Modulplaner_WINFO!$M$10="Geometrische Optimierung
",Modulplaner_WINFO!$M$10="Mikroprozessoren I
"),3,IF(OR(Modulplaner_WINFO!$M$10="Basispraktikum Arbeiten mit Datenbanksystemen
",Modulplaner_WINFO!$M$10="Basispraktikum Mobile Roboter
",Modulplaner_WINFO!$M$10="Basispraktikum Protocol Engineering
",Modulplaner_WINFO!$M$10="Basispraktikum TI: Hardwarenaher Systementwurf
",Modulplaner_WINFO!$M$10="Basispraktikum zum ICPC-Programmierwettbewerb
",Modulplaner_WINFO!$M$10="Datenbanksysteme
",Modulplaner_WINFO!$M$10="Einführung in Rechnernetze
",Modulplaner_WINFO!$M$10="Lego Mindstorms - Basispraktikum
",Modulplaner_WINFO!$M$10="MARS-Basispraktikum
",Modulplaner_WINFO!$M$10="Mechano-Informatik in der Robotik
",Modulplaner_WINFO!$M$10="Web-Anwendungen und Serviceorientierte Architekturen I
",Modulplaner_WINFO!$M$10="Wirtschaftsinformatik I
",Modulplaner_WINFO!$M$10="Wirtschaftsinformatik II
"),4,IF(OR(Modulplaner_WINFO!$M$10="Algorithmen für planare Graphen
",Modulplaner_WINFO!$M$10="Algorithmische Methoden für schwere Optimierungsprobleme
",Modulplaner_WINFO!$M$10="Basispraktikum Web-Anwendungen und Serviceorientierte Architekturen (I)
",Modulplaner_WINFO!$M$10="Einführung in das Privatrecht
",Modulplaner_WINFO!$M$10="Flächen im CAD
",Modulplaner_WINFO!$M$10="Geometrische Grundlagen der Geometrieverarbeitung
",Modulplaner_WINFO!$M$10="Kurven im CAD
",Modulplaner_WINFO!$M$10="Mobile Computing und Internet der Dinge
",Modulplaner_WINFO!$M$10="Programmieren
",Modulplaner_WINFO!$M$10="Volkswirtschaftslehre
"),5,IF(OR(Modulplaner_WINFO!$M$10="Algorithmen I
",Modulplaner_WINFO!$M$10="Algorithmen II
",Modulplaner_WINFO!$M$10="Computergrafik
",Modulplaner_WINFO!$M$10="Digitaltechnik und Entwurfsverfahren
",Modulplaner_WINFO!$M$10="Echtzeitsysteme
",Modulplaner_WINFO!$M$10="Formale Systeme
",Modulplaner_WINFO!$M$10="Geistiger Eigentum und Datenschutz
",Modulplaner_WINFO!$M$10="Grundbegriffe der Informatik
",Modulplaner_WINFO!$M$10="Kognitive Systeme
",Modulplaner_WINFO!$M$10="Mensch-Maschine-Interaktion
",Modulplaner_WINFO!$M$10="Rechnerorganisation
",Modulplaner_WINFO!$M$10="Rechnerstrukturen
",Modulplaner_WINFO!$M$10="Robotik I - Einführung in die Robotik
",Modulplaner_WINFO!$M$10="Sicherheit
",Modulplaner_WINFO!$M$10="Softwaretechnik I
",Modulplaner_WINFO!$M$10="Softwaretechnik II
",Modulplaner_WINFO!$M$10="Telematik
",Modulplaner_WINFO!$M$10="Theoretische Informatik
",Modulplaner_WINFO!$M$10="Verfassungs- und Verwaltungsrecht
"),6,IF(OR(Modulplaner_WINFO!$M$10="Angewandte Informatik
",Modulplaner_WINFO!$M$10="Betriebswirtschafslehre
",Modulplaner_WINFO!$M$10="Mathematik I
",Modulplaner_WINFO!$M$10="Mathematik II
",Modulplaner_WINFO!$M$10="Teamprojekt Softwareentwicklung
"),8,IF(Modulplaner_WINFO!$M$10="Einführung in die Statistik
",10,9))))))))</f>
        <v>0</v>
      </c>
      <c r="K31" s="104">
        <f>IF(ISBLANK(Modulplaner_WINFO!$O$10),0,MIN(Modulplaner_WINFO!$P$10,IF(OR(Modulplaner_WINFO!$O$10="Geometrische Optimierung
",Modulplaner_WINFO!$O$10="Mikroprozessoren I
"),3,IF(OR(Modulplaner_WINFO!$O$10="Basispraktikum Arbeiten mit Datenbanksystemen
",Modulplaner_WINFO!$O$10="Basispraktikum Mobile Roboter
",Modulplaner_WINFO!$O$10="Basispraktikum Protocol Engineering
",Modulplaner_WINFO!$O$10="Basispraktikum TI: Hardwarenaher Systementwurf
",Modulplaner_WINFO!$O$10="Basispraktikum zum ICPC-Programmierwettbewerb
",Modulplaner_WINFO!$O$10="Datenbanksysteme
",Modulplaner_WINFO!$O$10="Einführung in Rechnernetze
",Modulplaner_WINFO!$O$10="Lego Mindstorms - Basispraktikum
",Modulplaner_WINFO!$O$10="MARS-Basispraktikum
",Modulplaner_WINFO!$O$10="Mechano-Informatik in der Robotik
",Modulplaner_WINFO!$O$10="Web-Anwendungen und Serviceorientierte Architekturen I
",Modulplaner_WINFO!$O$10="Wirtschaftsinformatik I
",Modulplaner_WINFO!$O$10="Wirtschaftsinformatik II
"),4,IF(OR(Modulplaner_WINFO!$O$10="Algorithmen für planare Graphen
",Modulplaner_WINFO!$O$10="Algorithmische Methoden für schwere Optimierungsprobleme
",Modulplaner_WINFO!$O$10="Basispraktikum Web-Anwendungen und Serviceorientierte Architekturen (I)
",Modulplaner_WINFO!$O$10="Einführung in das Privatrecht
",Modulplaner_WINFO!$O$10="Flächen im CAD
",Modulplaner_WINFO!$O$10="Geometrische Grundlagen der Geometrieverarbeitung
",Modulplaner_WINFO!$O$10="Kurven im CAD
",Modulplaner_WINFO!$O$10="Mobile Computing und Internet der Dinge
",Modulplaner_WINFO!$O$10="Programmieren
",Modulplaner_WINFO!$O$10="Volkswirtschaftslehre
"),5,IF(OR(Modulplaner_WINFO!$O$10="Algorithmen I
",Modulplaner_WINFO!$O$10="Algorithmen II
",Modulplaner_WINFO!$O$10="Computergrafik
",Modulplaner_WINFO!$O$10="Digitaltechnik und Entwurfsverfahren
",Modulplaner_WINFO!$O$10="Echtzeitsysteme
",Modulplaner_WINFO!$O$10="Formale Systeme
",Modulplaner_WINFO!$O$10="Geistiger Eigentum und Datenschutz
",Modulplaner_WINFO!$O$10="Grundbegriffe der Informatik
",Modulplaner_WINFO!$O$10="Kognitive Systeme
",Modulplaner_WINFO!$O$10="Mensch-Maschine-Interaktion
",Modulplaner_WINFO!$O$10="Rechnerorganisation
",Modulplaner_WINFO!$O$10="Rechnerstrukturen
",Modulplaner_WINFO!$O$10="Robotik I - Einführung in die Robotik
",Modulplaner_WINFO!$O$10="Sicherheit
",Modulplaner_WINFO!$O$10="Softwaretechnik I
",Modulplaner_WINFO!$O$10="Softwaretechnik II
",Modulplaner_WINFO!$O$10="Telematik
",Modulplaner_WINFO!$O$10="Theoretische Informatik
",Modulplaner_WINFO!$O$10="Verfassungs- und Verwaltungsrecht
"),6,IF(OR(Modulplaner_WINFO!$O$10="Angewandte Informatik
",Modulplaner_WINFO!$O$10="Betriebswirtschafslehre
",Modulplaner_WINFO!$O$10="Mathematik I
",Modulplaner_WINFO!$O$10="Mathematik II
",Modulplaner_WINFO!$O$10="Teamprojekt Softwareentwicklung
"),8,IF(Modulplaner_WINFO!$O$10="Einführung in die Statistik
",10,9))))))))</f>
        <v>0</v>
      </c>
      <c r="L31" s="104">
        <f>IF(ISBLANK(Modulplaner_WINFO!$Q$10),0,MIN(Modulplaner_WINFO!$R$10,IF(OR(Modulplaner_WINFO!$Q$10="Geometrische Optimierung
",Modulplaner_WINFO!$Q$10="Mikroprozessoren I
"),3,IF(OR(Modulplaner_WINFO!$Q$10="Basispraktikum Arbeiten mit Datenbanksystemen
",Modulplaner_WINFO!$Q$10="Basispraktikum Mobile Roboter
",Modulplaner_WINFO!$Q$10="Basispraktikum Protocol Engineering
",Modulplaner_WINFO!$Q$10="Basispraktikum TI: Hardwarenaher Systementwurf
",Modulplaner_WINFO!$Q$10="Basispraktikum zum ICPC-Programmierwettbewerb
",Modulplaner_WINFO!$Q$10="Datenbanksysteme
",Modulplaner_WINFO!$Q$10="Einführung in Rechnernetze
",Modulplaner_WINFO!$Q$10="Lego Mindstorms - Basispraktikum
",Modulplaner_WINFO!$Q$10="MARS-Basispraktikum
",Modulplaner_WINFO!$Q$10="Mechano-Informatik in der Robotik
",Modulplaner_WINFO!$Q$10="Web-Anwendungen und Serviceorientierte Architekturen I
",Modulplaner_WINFO!$Q$10="Wirtschaftsinformatik I
",Modulplaner_WINFO!$Q$10="Wirtschaftsinformatik II
"),4,IF(OR(Modulplaner_WINFO!$Q$10="Algorithmen für planare Graphen
",Modulplaner_WINFO!$Q$10="Algorithmische Methoden für schwere Optimierungsprobleme
",Modulplaner_WINFO!$Q$10="Basispraktikum Web-Anwendungen und Serviceorientierte Architekturen (I)
",Modulplaner_WINFO!$Q$10="Einführung in das Privatrecht
",Modulplaner_WINFO!$Q$10="Flächen im CAD
",Modulplaner_WINFO!$Q$10="Geometrische Grundlagen der Geometrieverarbeitung
",Modulplaner_WINFO!$Q$10="Kurven im CAD
",Modulplaner_WINFO!$Q$10="Mobile Computing und Internet der Dinge
",Modulplaner_WINFO!$Q$10="Programmieren
",Modulplaner_WINFO!$Q$10="Volkswirtschaftslehre
"),5,IF(OR(Modulplaner_WINFO!$Q$10="Algorithmen I
",Modulplaner_WINFO!$Q$10="Algorithmen II
",Modulplaner_WINFO!$Q$10="Computergrafik
",Modulplaner_WINFO!$Q$10="Digitaltechnik und Entwurfsverfahren
",Modulplaner_WINFO!$Q$10="Echtzeitsysteme
",Modulplaner_WINFO!$Q$10="Formale Systeme
",Modulplaner_WINFO!$Q$10="Geistiger Eigentum und Datenschutz
",Modulplaner_WINFO!$Q$10="Grundbegriffe der Informatik
",Modulplaner_WINFO!$Q$10="Kognitive Systeme
",Modulplaner_WINFO!$Q$10="Mensch-Maschine-Interaktion
",Modulplaner_WINFO!$Q$10="Rechnerorganisation
",Modulplaner_WINFO!$Q$10="Rechnerstrukturen
",Modulplaner_WINFO!$Q$10="Robotik I - Einführung in die Robotik
",Modulplaner_WINFO!$Q$10="Sicherheit
",Modulplaner_WINFO!$Q$10="Softwaretechnik I
",Modulplaner_WINFO!$Q$10="Softwaretechnik II
",Modulplaner_WINFO!$Q$10="Telematik
",Modulplaner_WINFO!$Q$10="Theoretische Informatik
",Modulplaner_WINFO!$Q$10="Verfassungs- und Verwaltungsrecht
"),6,IF(OR(Modulplaner_WINFO!$Q$10="Angewandte Informatik
",Modulplaner_WINFO!$Q$10="Betriebswirtschafslehre
",Modulplaner_WINFO!$Q$10="Mathematik I
",Modulplaner_WINFO!$Q$10="Mathematik II
",Modulplaner_WINFO!$Q$10="Teamprojekt Softwareentwicklung
"),8,IF(Modulplaner_WINFO!$Q$10="Einführung in die Statistik
",10,9))))))))</f>
        <v>0</v>
      </c>
      <c r="M31" s="104">
        <f>IF(ISBLANK(Modulplaner_WINFO!$S$10),0,MIN(Modulplaner_WINFO!$T$10,IF(OR(Modulplaner_WINFO!$S$10="Geometrische Optimierung
",Modulplaner_WINFO!$S$10="Mikroprozessoren I
"),3,IF(OR(Modulplaner_WINFO!$S$10="Basispraktikum Arbeiten mit Datenbanksystemen
",Modulplaner_WINFO!$S$10="Basispraktikum Mobile Roboter
",Modulplaner_WINFO!$S$10="Basispraktikum Protocol Engineering
",Modulplaner_WINFO!$S$10="Basispraktikum TI: Hardwarenaher Systementwurf
",Modulplaner_WINFO!$S$10="Basispraktikum zum ICPC-Programmierwettbewerb
",Modulplaner_WINFO!$S$10="Datenbanksysteme
",Modulplaner_WINFO!$S$10="Einführung in Rechnernetze
",Modulplaner_WINFO!$S$10="Lego Mindstorms - Basispraktikum
",Modulplaner_WINFO!$S$10="MARS-Basispraktikum
",Modulplaner_WINFO!$S$10="Mechano-Informatik in der Robotik
",Modulplaner_WINFO!$S$10="Web-Anwendungen und Serviceorientierte Architekturen I
",Modulplaner_WINFO!$S$10="Wirtschaftsinformatik I
",Modulplaner_WINFO!$S$10="Wirtschaftsinformatik II
"),4,IF(OR(Modulplaner_WINFO!$S$10="Algorithmen für planare Graphen
",Modulplaner_WINFO!$S$10="Algorithmische Methoden für schwere Optimierungsprobleme
",Modulplaner_WINFO!$S$10="Basispraktikum Web-Anwendungen und Serviceorientierte Architekturen (I)
",Modulplaner_WINFO!$S$10="Einführung in das Privatrecht
",Modulplaner_WINFO!$S$10="Flächen im CAD
",Modulplaner_WINFO!$S$10="Geometrische Grundlagen der Geometrieverarbeitung
",Modulplaner_WINFO!$S$10="Kurven im CAD
",Modulplaner_WINFO!$S$10="Mobile Computing und Internet der Dinge
",Modulplaner_WINFO!$S$10="Programmieren
",Modulplaner_WINFO!$S$10="Volkswirtschaftslehre
"),5,IF(OR(Modulplaner_WINFO!$S$10="Algorithmen I
",Modulplaner_WINFO!$S$10="Algorithmen II
",Modulplaner_WINFO!$S$10="Computergrafik
",Modulplaner_WINFO!$S$10="Digitaltechnik und Entwurfsverfahren
",Modulplaner_WINFO!$S$10="Echtzeitsysteme
",Modulplaner_WINFO!$S$10="Formale Systeme
",Modulplaner_WINFO!$S$10="Geistiger Eigentum und Datenschutz
",Modulplaner_WINFO!$S$10="Grundbegriffe der Informatik
",Modulplaner_WINFO!$S$10="Kognitive Systeme
",Modulplaner_WINFO!$S$10="Mensch-Maschine-Interaktion
",Modulplaner_WINFO!$S$10="Rechnerorganisation
",Modulplaner_WINFO!$S$10="Rechnerstrukturen
",Modulplaner_WINFO!$S$10="Robotik I - Einführung in die Robotik
",Modulplaner_WINFO!$S$10="Sicherheit
",Modulplaner_WINFO!$S$10="Softwaretechnik I
",Modulplaner_WINFO!$S$10="Softwaretechnik II
",Modulplaner_WINFO!$S$10="Telematik
",Modulplaner_WINFO!$S$10="Theoretische Informatik
",Modulplaner_WINFO!$S$10="Verfassungs- und Verwaltungsrecht
"),6,IF(OR(Modulplaner_WINFO!$S$10="Angewandte Informatik
",Modulplaner_WINFO!$S$10="Betriebswirtschafslehre
",Modulplaner_WINFO!$S$10="Mathematik I
",Modulplaner_WINFO!$S$10="Mathematik II
",Modulplaner_WINFO!$S$10="Teamprojekt Softwareentwicklung
"),8,IF(Modulplaner_WINFO!$S$10="Einführung in die Statistik
",10,9))))))))</f>
        <v>0</v>
      </c>
    </row>
    <row r="32" spans="1:14" ht="28.8" x14ac:dyDescent="0.3">
      <c r="A32" s="15" t="s">
        <v>186</v>
      </c>
      <c r="B32">
        <v>5</v>
      </c>
      <c r="D32" s="22" t="s">
        <v>224</v>
      </c>
      <c r="E32" s="104">
        <f>IF(ISBLANK(Modulplaner_WINFO!$C$11),0,MIN(Modulplaner_WINFO!$D$11,IF(OR(Modulplaner_WINFO!$C$11="Geometrische Optimierung
",Modulplaner_WINFO!$C$11="Mikroprozessoren I
"),3,IF(OR(Modulplaner_WINFO!$C$11="Basispraktikum Arbeiten mit Datenbanksystemen
",Modulplaner_WINFO!$C$11="Basispraktikum Mobile Roboter
",Modulplaner_WINFO!$C$11="Basispraktikum Protocol Engineering
",Modulplaner_WINFO!$C$11="Basispraktikum TI: Hardwarenaher Systementwurf
",Modulplaner_WINFO!$C$11="Basispraktikum zum ICPC-Programmierwettbewerb
",Modulplaner_WINFO!$C$11="Datenbanksysteme
",Modulplaner_WINFO!$C$11="Einführung in Rechnernetze
",Modulplaner_WINFO!$C$11="Lego Mindstorms - Basispraktikum
",Modulplaner_WINFO!$C$11="MARS-Basispraktikum
",Modulplaner_WINFO!$C$11="Mechano-Informatik in der Robotik
",Modulplaner_WINFO!$C$11="Web-Anwendungen und Serviceorientierte Architekturen I
",Modulplaner_WINFO!$C$11="Wirtschaftsinformatik I
",Modulplaner_WINFO!$C$11="Wirtschaftsinformatik II
"),4,IF(OR(Modulplaner_WINFO!$C$11="Algorithmen für planare Graphen
",Modulplaner_WINFO!$C$11="Algorithmische Methoden für schwere Optimierungsprobleme
",Modulplaner_WINFO!$C$11="Basispraktikum Web-Anwendungen und Serviceorientierte Architekturen (I)
",Modulplaner_WINFO!$C$11="Einführung in das Privatrecht
",Modulplaner_WINFO!$C$11="Flächen im CAD
",Modulplaner_WINFO!$C$11="Geometrische Grundlagen der Geometrieverarbeitung
",Modulplaner_WINFO!$C$11="Kurven im CAD
",Modulplaner_WINFO!$C$11="Mobile Computing und Internet der Dinge
",Modulplaner_WINFO!$C$11="Programmieren
",Modulplaner_WINFO!$C$11="Volkswirtschaftslehre
"),5,IF(OR(Modulplaner_WINFO!$C$11="Algorithmen I
",Modulplaner_WINFO!$C$11="Algorithmen II
",Modulplaner_WINFO!$C$11="Computergrafik
",Modulplaner_WINFO!$C$11="Digitaltechnik und Entwurfsverfahren
",Modulplaner_WINFO!$C$11="Echtzeitsysteme
",Modulplaner_WINFO!$C$11="Formale Systeme
",Modulplaner_WINFO!$C$11="Geistiger Eigentum und Datenschutz
",Modulplaner_WINFO!$C$11="Grundbegriffe der Informatik
",Modulplaner_WINFO!$C$11="Kognitive Systeme
",Modulplaner_WINFO!$C$11="Mensch-Maschine-Interaktion
",Modulplaner_WINFO!$C$11="Rechnerorganisation
",Modulplaner_WINFO!$C$11="Rechnerstrukturen
",Modulplaner_WINFO!$C$11="Robotik I - Einführung in die Robotik
",Modulplaner_WINFO!$C$11="Sicherheit
",Modulplaner_WINFO!$C$11="Softwaretechnik I
",Modulplaner_WINFO!$C$11="Softwaretechnik II
",Modulplaner_WINFO!$C$11="Telematik
",Modulplaner_WINFO!$C$11="Theoretische Informatik
",Modulplaner_WINFO!$C$11="Verfassungs- und Verwaltungsrecht
"),6,IF(OR(Modulplaner_WINFO!$C$11="Angewandte Informatik
",Modulplaner_WINFO!$C$11="Betriebswirtschafslehre
",Modulplaner_WINFO!$C$11="Mathematik I
",Modulplaner_WINFO!$C$11="Mathematik II
",Modulplaner_WINFO!$C$11="Teamprojekt Softwareentwicklung
"),8,IF(Modulplaner_WINFO!$C$11="Einführung in die Statistik
",10,9))))))))</f>
        <v>0</v>
      </c>
      <c r="F32" s="104">
        <f>IF(ISBLANK(Modulplaner_WINFO!$E$11),0,MIN(Modulplaner_WINFO!$F$11,IF(OR(Modulplaner_WINFO!$E$11="Geometrische Optimierung
",Modulplaner_WINFO!$E$11="Mikroprozessoren I
"),3,IF(OR(Modulplaner_WINFO!$E$11="Basispraktikum Arbeiten mit Datenbanksystemen
",Modulplaner_WINFO!$E$11="Basispraktikum Mobile Roboter
",Modulplaner_WINFO!$E$11="Basispraktikum Protocol Engineering
",Modulplaner_WINFO!$E$11="Basispraktikum TI: Hardwarenaher Systementwurf
",Modulplaner_WINFO!$E$11="Basispraktikum zum ICPC-Programmierwettbewerb
",Modulplaner_WINFO!$E$11="Datenbanksysteme
",Modulplaner_WINFO!$E$11="Einführung in Rechnernetze
",Modulplaner_WINFO!$E$11="Lego Mindstorms - Basispraktikum
",Modulplaner_WINFO!$E$11="MARS-Basispraktikum
",Modulplaner_WINFO!$E$11="Mechano-Informatik in der Robotik
",Modulplaner_WINFO!$E$11="Web-Anwendungen und Serviceorientierte Architekturen I
",Modulplaner_WINFO!$E$11="Wirtschaftsinformatik I
",Modulplaner_WINFO!$E$11="Wirtschaftsinformatik II
"),4,IF(OR(Modulplaner_WINFO!$E$11="Algorithmen für planare Graphen
",Modulplaner_WINFO!$E$11="Algorithmische Methoden für schwere Optimierungsprobleme
",Modulplaner_WINFO!$E$11="Basispraktikum Web-Anwendungen und Serviceorientierte Architekturen (I)
",Modulplaner_WINFO!$E$11="Einführung in das Privatrecht
",Modulplaner_WINFO!$E$11="Flächen im CAD
",Modulplaner_WINFO!$E$11="Geometrische Grundlagen der Geometrieverarbeitung
",Modulplaner_WINFO!$E$11="Kurven im CAD
",Modulplaner_WINFO!$E$11="Mobile Computing und Internet der Dinge
",Modulplaner_WINFO!$E$11="Programmieren
",Modulplaner_WINFO!$E$11="Volkswirtschaftslehre
"),5,IF(OR(Modulplaner_WINFO!$E$11="Algorithmen I
",Modulplaner_WINFO!$E$11="Algorithmen II
",Modulplaner_WINFO!$E$11="Computergrafik
",Modulplaner_WINFO!$E$11="Digitaltechnik und Entwurfsverfahren
",Modulplaner_WINFO!$E$11="Echtzeitsysteme
",Modulplaner_WINFO!$E$11="Formale Systeme
",Modulplaner_WINFO!$E$11="Geistiger Eigentum und Datenschutz
",Modulplaner_WINFO!$E$11="Grundbegriffe der Informatik
",Modulplaner_WINFO!$E$11="Kognitive Systeme
",Modulplaner_WINFO!$E$11="Mensch-Maschine-Interaktion
",Modulplaner_WINFO!$E$11="Rechnerorganisation
",Modulplaner_WINFO!$E$11="Rechnerstrukturen
",Modulplaner_WINFO!$E$11="Robotik I - Einführung in die Robotik
",Modulplaner_WINFO!$E$11="Sicherheit
",Modulplaner_WINFO!$E$11="Softwaretechnik I
",Modulplaner_WINFO!$E$11="Softwaretechnik II
",Modulplaner_WINFO!$E$11="Telematik
",Modulplaner_WINFO!$E$11="Theoretische Informatik
",Modulplaner_WINFO!$E$11="Verfassungs- und Verwaltungsrecht
"),6,IF(OR(Modulplaner_WINFO!$E$11="Angewandte Informatik
",Modulplaner_WINFO!$E$11="Betriebswirtschafslehre
",Modulplaner_WINFO!$E$11="Mathematik I
",Modulplaner_WINFO!$E$11="Mathematik II
",Modulplaner_WINFO!$E$11="Teamprojekt Softwareentwicklung
"),8,IF(Modulplaner_WINFO!$E$11="Einführung in die Statistik
",10,9))))))))</f>
        <v>0</v>
      </c>
      <c r="G32" s="104">
        <f>IF(ISBLANK(Modulplaner_WINFO!$G$11),0,MIN(Modulplaner_WINFO!$H$11,IF(OR(Modulplaner_WINFO!$G$11="Geometrische Optimierung
",Modulplaner_WINFO!$G$11="Mikroprozessoren I
"),3,IF(OR(Modulplaner_WINFO!$G$11="Basispraktikum Arbeiten mit Datenbanksystemen
",Modulplaner_WINFO!$G$11="Basispraktikum Mobile Roboter
",Modulplaner_WINFO!$G$11="Basispraktikum Protocol Engineering
",Modulplaner_WINFO!$G$11="Basispraktikum TI: Hardwarenaher Systementwurf
",Modulplaner_WINFO!$G$11="Basispraktikum zum ICPC-Programmierwettbewerb
",Modulplaner_WINFO!$G$11="Datenbanksysteme
",Modulplaner_WINFO!$G$11="Einführung in Rechnernetze
",Modulplaner_WINFO!$G$11="Lego Mindstorms - Basispraktikum
",Modulplaner_WINFO!$G$11="MARS-Basispraktikum
",Modulplaner_WINFO!$G$11="Mechano-Informatik in der Robotik
",Modulplaner_WINFO!$G$11="Web-Anwendungen und Serviceorientierte Architekturen I
",Modulplaner_WINFO!$G$11="Wirtschaftsinformatik I
",Modulplaner_WINFO!$G$11="Wirtschaftsinformatik II
"),4,IF(OR(Modulplaner_WINFO!$G$11="Algorithmen für planare Graphen
",Modulplaner_WINFO!$G$11="Algorithmische Methoden für schwere Optimierungsprobleme
",Modulplaner_WINFO!$G$11="Basispraktikum Web-Anwendungen und Serviceorientierte Architekturen (I)
",Modulplaner_WINFO!$G$11="Einführung in das Privatrecht
",Modulplaner_WINFO!$G$11="Flächen im CAD
",Modulplaner_WINFO!$G$11="Geometrische Grundlagen der Geometrieverarbeitung
",Modulplaner_WINFO!$G$11="Kurven im CAD
",Modulplaner_WINFO!$G$11="Mobile Computing und Internet der Dinge
",Modulplaner_WINFO!$G$11="Programmieren
",Modulplaner_WINFO!$G$11="Volkswirtschaftslehre
"),5,IF(OR(Modulplaner_WINFO!$G$11="Algorithmen I
",Modulplaner_WINFO!$G$11="Algorithmen II
",Modulplaner_WINFO!$G$11="Computergrafik
",Modulplaner_WINFO!$G$11="Digitaltechnik und Entwurfsverfahren
",Modulplaner_WINFO!$G$11="Echtzeitsysteme
",Modulplaner_WINFO!$G$11="Formale Systeme
",Modulplaner_WINFO!$G$11="Geistiger Eigentum und Datenschutz
",Modulplaner_WINFO!$G$11="Grundbegriffe der Informatik
",Modulplaner_WINFO!$G$11="Kognitive Systeme
",Modulplaner_WINFO!$G$11="Mensch-Maschine-Interaktion
",Modulplaner_WINFO!$G$11="Rechnerorganisation
",Modulplaner_WINFO!$G$11="Rechnerstrukturen
",Modulplaner_WINFO!$G$11="Robotik I - Einführung in die Robotik
",Modulplaner_WINFO!$G$11="Sicherheit
",Modulplaner_WINFO!$G$11="Softwaretechnik I
",Modulplaner_WINFO!$G$11="Softwaretechnik II
",Modulplaner_WINFO!$G$11="Telematik
",Modulplaner_WINFO!$G$11="Theoretische Informatik
",Modulplaner_WINFO!$G$11="Verfassungs- und Verwaltungsrecht
"),6,IF(OR(Modulplaner_WINFO!$G$11="Angewandte Informatik
",Modulplaner_WINFO!$G$11="Betriebswirtschafslehre
",Modulplaner_WINFO!$G$11="Mathematik I
",Modulplaner_WINFO!$G$11="Mathematik II
",Modulplaner_WINFO!$G$11="Teamprojekt Softwareentwicklung
"),8,IF(Modulplaner_WINFO!$G$11="Einführung in die Statistik
",10,9))))))))</f>
        <v>0</v>
      </c>
      <c r="H32" s="104">
        <f>IF(ISBLANK(Modulplaner_WINFO!$I$11),0,MIN(Modulplaner_WINFO!$J$11,IF(OR(Modulplaner_WINFO!$I$11="Geometrische Optimierung
",Modulplaner_WINFO!$I$11="Mikroprozessoren I
"),3,IF(OR(Modulplaner_WINFO!$I$11="Basispraktikum Arbeiten mit Datenbanksystemen
",Modulplaner_WINFO!$I$11="Basispraktikum Mobile Roboter
",Modulplaner_WINFO!$I$11="Basispraktikum Protocol Engineering
",Modulplaner_WINFO!$I$11="Basispraktikum TI: Hardwarenaher Systementwurf
",Modulplaner_WINFO!$I$11="Basispraktikum zum ICPC-Programmierwettbewerb
",Modulplaner_WINFO!$I$11="Datenbanksysteme
",Modulplaner_WINFO!$I$11="Einführung in Rechnernetze
",Modulplaner_WINFO!$I$11="Lego Mindstorms - Basispraktikum
",Modulplaner_WINFO!$I$11="MARS-Basispraktikum
",Modulplaner_WINFO!$I$11="Mechano-Informatik in der Robotik
",Modulplaner_WINFO!$I$11="Web-Anwendungen und Serviceorientierte Architekturen I
",Modulplaner_WINFO!$I$11="Wirtschaftsinformatik I
",Modulplaner_WINFO!$I$11="Wirtschaftsinformatik II
"),4,IF(OR(Modulplaner_WINFO!$I$11="Algorithmen für planare Graphen
",Modulplaner_WINFO!$I$11="Algorithmische Methoden für schwere Optimierungsprobleme
",Modulplaner_WINFO!$I$11="Basispraktikum Web-Anwendungen und Serviceorientierte Architekturen (I)
",Modulplaner_WINFO!$I$11="Einführung in das Privatrecht
",Modulplaner_WINFO!$I$11="Flächen im CAD
",Modulplaner_WINFO!$I$11="Geometrische Grundlagen der Geometrieverarbeitung
",Modulplaner_WINFO!$I$11="Kurven im CAD
",Modulplaner_WINFO!$I$11="Mobile Computing und Internet der Dinge
",Modulplaner_WINFO!$I$11="Programmieren
",Modulplaner_WINFO!$I$11="Volkswirtschaftslehre
"),5,IF(OR(Modulplaner_WINFO!$I$11="Algorithmen I
",Modulplaner_WINFO!$I$11="Algorithmen II
",Modulplaner_WINFO!$I$11="Computergrafik
",Modulplaner_WINFO!$I$11="Digitaltechnik und Entwurfsverfahren
",Modulplaner_WINFO!$I$11="Echtzeitsysteme
",Modulplaner_WINFO!$I$11="Formale Systeme
",Modulplaner_WINFO!$I$11="Geistiger Eigentum und Datenschutz
",Modulplaner_WINFO!$I$11="Grundbegriffe der Informatik
",Modulplaner_WINFO!$I$11="Kognitive Systeme
",Modulplaner_WINFO!$I$11="Mensch-Maschine-Interaktion
",Modulplaner_WINFO!$I$11="Rechnerorganisation
",Modulplaner_WINFO!$I$11="Rechnerstrukturen
",Modulplaner_WINFO!$I$11="Robotik I - Einführung in die Robotik
",Modulplaner_WINFO!$I$11="Sicherheit
",Modulplaner_WINFO!$I$11="Softwaretechnik I
",Modulplaner_WINFO!$I$11="Softwaretechnik II
",Modulplaner_WINFO!$I$11="Telematik
",Modulplaner_WINFO!$I$11="Theoretische Informatik
",Modulplaner_WINFO!$I$11="Verfassungs- und Verwaltungsrecht
"),6,IF(OR(Modulplaner_WINFO!$I$11="Angewandte Informatik
",Modulplaner_WINFO!$I$11="Betriebswirtschafslehre
",Modulplaner_WINFO!$I$11="Mathematik I
",Modulplaner_WINFO!$I$11="Mathematik II
",Modulplaner_WINFO!$I$11="Teamprojekt Softwareentwicklung
"),8,IF(Modulplaner_WINFO!$I$11="Einführung in die Statistik
",10,9))))))))</f>
        <v>0</v>
      </c>
      <c r="I32" s="104">
        <f>IF(ISBLANK(Modulplaner_WINFO!$K$11),0,MIN(Modulplaner_WINFO!$L$11,IF(OR(Modulplaner_WINFO!$K$11="Geometrische Optimierung
",Modulplaner_WINFO!$K$11="Mikroprozessoren I
"),3,IF(OR(Modulplaner_WINFO!$K$11="Basispraktikum Arbeiten mit Datenbanksystemen
",Modulplaner_WINFO!$K$11="Basispraktikum Mobile Roboter
",Modulplaner_WINFO!$K$11="Basispraktikum Protocol Engineering
",Modulplaner_WINFO!$K$11="Basispraktikum TI: Hardwarenaher Systementwurf
",Modulplaner_WINFO!$K$11="Basispraktikum zum ICPC-Programmierwettbewerb
",Modulplaner_WINFO!$K$11="Datenbanksysteme
",Modulplaner_WINFO!$K$11="Einführung in Rechnernetze
",Modulplaner_WINFO!$K$11="Lego Mindstorms - Basispraktikum
",Modulplaner_WINFO!$K$11="MARS-Basispraktikum
",Modulplaner_WINFO!$K$11="Mechano-Informatik in der Robotik
",Modulplaner_WINFO!$K$11="Web-Anwendungen und Serviceorientierte Architekturen I
",Modulplaner_WINFO!$K$11="Wirtschaftsinformatik I
",Modulplaner_WINFO!$K$11="Wirtschaftsinformatik II
"),4,IF(OR(Modulplaner_WINFO!$K$11="Algorithmen für planare Graphen
",Modulplaner_WINFO!$K$11="Algorithmische Methoden für schwere Optimierungsprobleme
",Modulplaner_WINFO!$K$11="Basispraktikum Web-Anwendungen und Serviceorientierte Architekturen (I)
",Modulplaner_WINFO!$K$11="Einführung in das Privatrecht
",Modulplaner_WINFO!$K$11="Flächen im CAD
",Modulplaner_WINFO!$K$11="Geometrische Grundlagen der Geometrieverarbeitung
",Modulplaner_WINFO!$K$11="Kurven im CAD
",Modulplaner_WINFO!$K$11="Mobile Computing und Internet der Dinge
",Modulplaner_WINFO!$K$11="Programmieren
",Modulplaner_WINFO!$K$11="Volkswirtschaftslehre
"),5,IF(OR(Modulplaner_WINFO!$K$11="Algorithmen I
",Modulplaner_WINFO!$K$11="Algorithmen II
",Modulplaner_WINFO!$K$11="Computergrafik
",Modulplaner_WINFO!$K$11="Digitaltechnik und Entwurfsverfahren
",Modulplaner_WINFO!$K$11="Echtzeitsysteme
",Modulplaner_WINFO!$K$11="Formale Systeme
",Modulplaner_WINFO!$K$11="Geistiger Eigentum und Datenschutz
",Modulplaner_WINFO!$K$11="Grundbegriffe der Informatik
",Modulplaner_WINFO!$K$11="Kognitive Systeme
",Modulplaner_WINFO!$K$11="Mensch-Maschine-Interaktion
",Modulplaner_WINFO!$K$11="Rechnerorganisation
",Modulplaner_WINFO!$K$11="Rechnerstrukturen
",Modulplaner_WINFO!$K$11="Robotik I - Einführung in die Robotik
",Modulplaner_WINFO!$K$11="Sicherheit
",Modulplaner_WINFO!$K$11="Softwaretechnik I
",Modulplaner_WINFO!$K$11="Softwaretechnik II
",Modulplaner_WINFO!$K$11="Telematik
",Modulplaner_WINFO!$K$11="Theoretische Informatik
",Modulplaner_WINFO!$K$11="Verfassungs- und Verwaltungsrecht
"),6,IF(OR(Modulplaner_WINFO!$K$11="Angewandte Informatik
",Modulplaner_WINFO!$K$11="Betriebswirtschafslehre
",Modulplaner_WINFO!$K$11="Mathematik I
",Modulplaner_WINFO!$K$11="Mathematik II
",Modulplaner_WINFO!$K$11="Teamprojekt Softwareentwicklung
"),8,IF(Modulplaner_WINFO!$K$11="Einführung in die Statistik
",10,9))))))))</f>
        <v>0</v>
      </c>
      <c r="J32" s="104">
        <f>IF(ISBLANK(Modulplaner_WINFO!$M$11),0,MIN(Modulplaner_WINFO!$N$11,IF(OR(Modulplaner_WINFO!$M$11="Geometrische Optimierung
",Modulplaner_WINFO!$M$11="Mikroprozessoren I
"),3,IF(OR(Modulplaner_WINFO!$M$11="Basispraktikum Arbeiten mit Datenbanksystemen
",Modulplaner_WINFO!$M$11="Basispraktikum Mobile Roboter
",Modulplaner_WINFO!$M$11="Basispraktikum Protocol Engineering
",Modulplaner_WINFO!$M$11="Basispraktikum TI: Hardwarenaher Systementwurf
",Modulplaner_WINFO!$M$11="Basispraktikum zum ICPC-Programmierwettbewerb
",Modulplaner_WINFO!$M$11="Datenbanksysteme
",Modulplaner_WINFO!$M$11="Einführung in Rechnernetze
",Modulplaner_WINFO!$M$11="Lego Mindstorms - Basispraktikum
",Modulplaner_WINFO!$M$11="MARS-Basispraktikum
",Modulplaner_WINFO!$M$11="Mechano-Informatik in der Robotik
",Modulplaner_WINFO!$M$11="Web-Anwendungen und Serviceorientierte Architekturen I
",Modulplaner_WINFO!$M$11="Wirtschaftsinformatik I
",Modulplaner_WINFO!$M$11="Wirtschaftsinformatik II
"),4,IF(OR(Modulplaner_WINFO!$M$11="Algorithmen für planare Graphen
",Modulplaner_WINFO!$M$11="Algorithmische Methoden für schwere Optimierungsprobleme
",Modulplaner_WINFO!$M$11="Basispraktikum Web-Anwendungen und Serviceorientierte Architekturen (I)
",Modulplaner_WINFO!$M$11="Einführung in das Privatrecht
",Modulplaner_WINFO!$M$11="Flächen im CAD
",Modulplaner_WINFO!$M$11="Geometrische Grundlagen der Geometrieverarbeitung
",Modulplaner_WINFO!$M$11="Kurven im CAD
",Modulplaner_WINFO!$M$11="Mobile Computing und Internet der Dinge
",Modulplaner_WINFO!$M$11="Programmieren
",Modulplaner_WINFO!$M$11="Volkswirtschaftslehre
"),5,IF(OR(Modulplaner_WINFO!$M$11="Algorithmen I
",Modulplaner_WINFO!$M$11="Algorithmen II
",Modulplaner_WINFO!$M$11="Computergrafik
",Modulplaner_WINFO!$M$11="Digitaltechnik und Entwurfsverfahren
",Modulplaner_WINFO!$M$11="Echtzeitsysteme
",Modulplaner_WINFO!$M$11="Formale Systeme
",Modulplaner_WINFO!$M$11="Geistiger Eigentum und Datenschutz
",Modulplaner_WINFO!$M$11="Grundbegriffe der Informatik
",Modulplaner_WINFO!$M$11="Kognitive Systeme
",Modulplaner_WINFO!$M$11="Mensch-Maschine-Interaktion
",Modulplaner_WINFO!$M$11="Rechnerorganisation
",Modulplaner_WINFO!$M$11="Rechnerstrukturen
",Modulplaner_WINFO!$M$11="Robotik I - Einführung in die Robotik
",Modulplaner_WINFO!$M$11="Sicherheit
",Modulplaner_WINFO!$M$11="Softwaretechnik I
",Modulplaner_WINFO!$M$11="Softwaretechnik II
",Modulplaner_WINFO!$M$11="Telematik
",Modulplaner_WINFO!$M$11="Theoretische Informatik
",Modulplaner_WINFO!$M$11="Verfassungs- und Verwaltungsrecht
"),6,IF(OR(Modulplaner_WINFO!$M$11="Angewandte Informatik
",Modulplaner_WINFO!$M$11="Betriebswirtschafslehre
",Modulplaner_WINFO!$M$11="Mathematik I
",Modulplaner_WINFO!$M$11="Mathematik II
",Modulplaner_WINFO!$M$11="Teamprojekt Softwareentwicklung
"),8,IF(Modulplaner_WINFO!$M$11="Einführung in die Statistik
",10,9))))))))</f>
        <v>0</v>
      </c>
      <c r="K32" s="104">
        <f>IF(ISBLANK(Modulplaner_WINFO!$O$11),0,MIN(Modulplaner_WINFO!$P$11,IF(OR(Modulplaner_WINFO!$O$11="Geometrische Optimierung
",Modulplaner_WINFO!$O$11="Mikroprozessoren I
"),3,IF(OR(Modulplaner_WINFO!$O$11="Basispraktikum Arbeiten mit Datenbanksystemen
",Modulplaner_WINFO!$O$11="Basispraktikum Mobile Roboter
",Modulplaner_WINFO!$O$11="Basispraktikum Protocol Engineering
",Modulplaner_WINFO!$O$11="Basispraktikum TI: Hardwarenaher Systementwurf
",Modulplaner_WINFO!$O$11="Basispraktikum zum ICPC-Programmierwettbewerb
",Modulplaner_WINFO!$O$11="Datenbanksysteme
",Modulplaner_WINFO!$O$11="Einführung in Rechnernetze
",Modulplaner_WINFO!$O$11="Lego Mindstorms - Basispraktikum
",Modulplaner_WINFO!$O$11="MARS-Basispraktikum
",Modulplaner_WINFO!$O$11="Mechano-Informatik in der Robotik
",Modulplaner_WINFO!$O$11="Web-Anwendungen und Serviceorientierte Architekturen I
",Modulplaner_WINFO!$O$11="Wirtschaftsinformatik I
",Modulplaner_WINFO!$O$11="Wirtschaftsinformatik II
"),4,IF(OR(Modulplaner_WINFO!$O$11="Algorithmen für planare Graphen
",Modulplaner_WINFO!$O$11="Algorithmische Methoden für schwere Optimierungsprobleme
",Modulplaner_WINFO!$O$11="Basispraktikum Web-Anwendungen und Serviceorientierte Architekturen (I)
",Modulplaner_WINFO!$O$11="Einführung in das Privatrecht
",Modulplaner_WINFO!$O$11="Flächen im CAD
",Modulplaner_WINFO!$O$11="Geometrische Grundlagen der Geometrieverarbeitung
",Modulplaner_WINFO!$O$11="Kurven im CAD
",Modulplaner_WINFO!$O$11="Mobile Computing und Internet der Dinge
",Modulplaner_WINFO!$O$11="Programmieren
",Modulplaner_WINFO!$O$11="Volkswirtschaftslehre
"),5,IF(OR(Modulplaner_WINFO!$O$11="Algorithmen I
",Modulplaner_WINFO!$O$11="Algorithmen II
",Modulplaner_WINFO!$O$11="Computergrafik
",Modulplaner_WINFO!$O$11="Digitaltechnik und Entwurfsverfahren
",Modulplaner_WINFO!$O$11="Echtzeitsysteme
",Modulplaner_WINFO!$O$11="Formale Systeme
",Modulplaner_WINFO!$O$11="Geistiger Eigentum und Datenschutz
",Modulplaner_WINFO!$O$11="Grundbegriffe der Informatik
",Modulplaner_WINFO!$O$11="Kognitive Systeme
",Modulplaner_WINFO!$O$11="Mensch-Maschine-Interaktion
",Modulplaner_WINFO!$O$11="Rechnerorganisation
",Modulplaner_WINFO!$O$11="Rechnerstrukturen
",Modulplaner_WINFO!$O$11="Robotik I - Einführung in die Robotik
",Modulplaner_WINFO!$O$11="Sicherheit
",Modulplaner_WINFO!$O$11="Softwaretechnik I
",Modulplaner_WINFO!$O$11="Softwaretechnik II
",Modulplaner_WINFO!$O$11="Telematik
",Modulplaner_WINFO!$O$11="Theoretische Informatik
",Modulplaner_WINFO!$O$11="Verfassungs- und Verwaltungsrecht
"),6,IF(OR(Modulplaner_WINFO!$O$11="Angewandte Informatik
",Modulplaner_WINFO!$O$11="Betriebswirtschafslehre
",Modulplaner_WINFO!$O$11="Mathematik I
",Modulplaner_WINFO!$O$11="Mathematik II
",Modulplaner_WINFO!$O$11="Teamprojekt Softwareentwicklung
"),8,IF(Modulplaner_WINFO!$O$11="Einführung in die Statistik
",10,9))))))))</f>
        <v>0</v>
      </c>
      <c r="L32" s="104">
        <f>IF(ISBLANK(Modulplaner_WINFO!$Q$11),0,MIN(Modulplaner_WINFO!$R$11,IF(OR(Modulplaner_WINFO!$Q$11="Geometrische Optimierung
",Modulplaner_WINFO!$Q$11="Mikroprozessoren I
"),3,IF(OR(Modulplaner_WINFO!$Q$11="Basispraktikum Arbeiten mit Datenbanksystemen
",Modulplaner_WINFO!$Q$11="Basispraktikum Mobile Roboter
",Modulplaner_WINFO!$Q$11="Basispraktikum Protocol Engineering
",Modulplaner_WINFO!$Q$11="Basispraktikum TI: Hardwarenaher Systementwurf
",Modulplaner_WINFO!$Q$11="Basispraktikum zum ICPC-Programmierwettbewerb
",Modulplaner_WINFO!$Q$11="Datenbanksysteme
",Modulplaner_WINFO!$Q$11="Einführung in Rechnernetze
",Modulplaner_WINFO!$Q$11="Lego Mindstorms - Basispraktikum
",Modulplaner_WINFO!$Q$11="MARS-Basispraktikum
",Modulplaner_WINFO!$Q$11="Mechano-Informatik in der Robotik
",Modulplaner_WINFO!$Q$11="Web-Anwendungen und Serviceorientierte Architekturen I
",Modulplaner_WINFO!$Q$11="Wirtschaftsinformatik I
",Modulplaner_WINFO!$Q$11="Wirtschaftsinformatik II
"),4,IF(OR(Modulplaner_WINFO!$Q$11="Algorithmen für planare Graphen
",Modulplaner_WINFO!$Q$11="Algorithmische Methoden für schwere Optimierungsprobleme
",Modulplaner_WINFO!$Q$11="Basispraktikum Web-Anwendungen und Serviceorientierte Architekturen (I)
",Modulplaner_WINFO!$Q$11="Einführung in das Privatrecht
",Modulplaner_WINFO!$Q$11="Flächen im CAD
",Modulplaner_WINFO!$Q$11="Geometrische Grundlagen der Geometrieverarbeitung
",Modulplaner_WINFO!$Q$11="Kurven im CAD
",Modulplaner_WINFO!$Q$11="Mobile Computing und Internet der Dinge
",Modulplaner_WINFO!$Q$11="Programmieren
",Modulplaner_WINFO!$Q$11="Volkswirtschaftslehre
"),5,IF(OR(Modulplaner_WINFO!$Q$11="Algorithmen I
",Modulplaner_WINFO!$Q$11="Algorithmen II
",Modulplaner_WINFO!$Q$11="Computergrafik
",Modulplaner_WINFO!$Q$11="Digitaltechnik und Entwurfsverfahren
",Modulplaner_WINFO!$Q$11="Echtzeitsysteme
",Modulplaner_WINFO!$Q$11="Formale Systeme
",Modulplaner_WINFO!$Q$11="Geistiger Eigentum und Datenschutz
",Modulplaner_WINFO!$Q$11="Grundbegriffe der Informatik
",Modulplaner_WINFO!$Q$11="Kognitive Systeme
",Modulplaner_WINFO!$Q$11="Mensch-Maschine-Interaktion
",Modulplaner_WINFO!$Q$11="Rechnerorganisation
",Modulplaner_WINFO!$Q$11="Rechnerstrukturen
",Modulplaner_WINFO!$Q$11="Robotik I - Einführung in die Robotik
",Modulplaner_WINFO!$Q$11="Sicherheit
",Modulplaner_WINFO!$Q$11="Softwaretechnik I
",Modulplaner_WINFO!$Q$11="Softwaretechnik II
",Modulplaner_WINFO!$Q$11="Telematik
",Modulplaner_WINFO!$Q$11="Theoretische Informatik
",Modulplaner_WINFO!$Q$11="Verfassungs- und Verwaltungsrecht
"),6,IF(OR(Modulplaner_WINFO!$Q$11="Angewandte Informatik
",Modulplaner_WINFO!$Q$11="Betriebswirtschafslehre
",Modulplaner_WINFO!$Q$11="Mathematik I
",Modulplaner_WINFO!$Q$11="Mathematik II
",Modulplaner_WINFO!$Q$11="Teamprojekt Softwareentwicklung
"),8,IF(Modulplaner_WINFO!$Q$11="Einführung in die Statistik
",10,9))))))))</f>
        <v>0</v>
      </c>
      <c r="M32" s="104">
        <f>IF(ISBLANK(Modulplaner_WINFO!$S$11),0,MIN(Modulplaner_WINFO!$T$11,IF(OR(Modulplaner_WINFO!$S$11="Geometrische Optimierung
",Modulplaner_WINFO!$S$11="Mikroprozessoren I
"),3,IF(OR(Modulplaner_WINFO!$S$11="Basispraktikum Arbeiten mit Datenbanksystemen
",Modulplaner_WINFO!$S$11="Basispraktikum Mobile Roboter
",Modulplaner_WINFO!$S$11="Basispraktikum Protocol Engineering
",Modulplaner_WINFO!$S$11="Basispraktikum TI: Hardwarenaher Systementwurf
",Modulplaner_WINFO!$S$11="Basispraktikum zum ICPC-Programmierwettbewerb
",Modulplaner_WINFO!$S$11="Datenbanksysteme
",Modulplaner_WINFO!$S$11="Einführung in Rechnernetze
",Modulplaner_WINFO!$S$11="Lego Mindstorms - Basispraktikum
",Modulplaner_WINFO!$S$11="MARS-Basispraktikum
",Modulplaner_WINFO!$S$11="Mechano-Informatik in der Robotik
",Modulplaner_WINFO!$S$11="Web-Anwendungen und Serviceorientierte Architekturen I
",Modulplaner_WINFO!$S$11="Wirtschaftsinformatik I
",Modulplaner_WINFO!$S$11="Wirtschaftsinformatik II
"),4,IF(OR(Modulplaner_WINFO!$S$11="Algorithmen für planare Graphen
",Modulplaner_WINFO!$S$11="Algorithmische Methoden für schwere Optimierungsprobleme
",Modulplaner_WINFO!$S$11="Basispraktikum Web-Anwendungen und Serviceorientierte Architekturen (I)
",Modulplaner_WINFO!$S$11="Einführung in das Privatrecht
",Modulplaner_WINFO!$S$11="Flächen im CAD
",Modulplaner_WINFO!$S$11="Geometrische Grundlagen der Geometrieverarbeitung
",Modulplaner_WINFO!$S$11="Kurven im CAD
",Modulplaner_WINFO!$S$11="Mobile Computing und Internet der Dinge
",Modulplaner_WINFO!$S$11="Programmieren
",Modulplaner_WINFO!$S$11="Volkswirtschaftslehre
"),5,IF(OR(Modulplaner_WINFO!$S$11="Algorithmen I
",Modulplaner_WINFO!$S$11="Algorithmen II
",Modulplaner_WINFO!$S$11="Computergrafik
",Modulplaner_WINFO!$S$11="Digitaltechnik und Entwurfsverfahren
",Modulplaner_WINFO!$S$11="Echtzeitsysteme
",Modulplaner_WINFO!$S$11="Formale Systeme
",Modulplaner_WINFO!$S$11="Geistiger Eigentum und Datenschutz
",Modulplaner_WINFO!$S$11="Grundbegriffe der Informatik
",Modulplaner_WINFO!$S$11="Kognitive Systeme
",Modulplaner_WINFO!$S$11="Mensch-Maschine-Interaktion
",Modulplaner_WINFO!$S$11="Rechnerorganisation
",Modulplaner_WINFO!$S$11="Rechnerstrukturen
",Modulplaner_WINFO!$S$11="Robotik I - Einführung in die Robotik
",Modulplaner_WINFO!$S$11="Sicherheit
",Modulplaner_WINFO!$S$11="Softwaretechnik I
",Modulplaner_WINFO!$S$11="Softwaretechnik II
",Modulplaner_WINFO!$S$11="Telematik
",Modulplaner_WINFO!$S$11="Theoretische Informatik
",Modulplaner_WINFO!$S$11="Verfassungs- und Verwaltungsrecht
"),6,IF(OR(Modulplaner_WINFO!$S$11="Angewandte Informatik
",Modulplaner_WINFO!$S$11="Betriebswirtschafslehre
",Modulplaner_WINFO!$S$11="Mathematik I
",Modulplaner_WINFO!$S$11="Mathematik II
",Modulplaner_WINFO!$S$11="Teamprojekt Softwareentwicklung
"),8,IF(Modulplaner_WINFO!$S$11="Einführung in die Statistik
",10,9))))))))</f>
        <v>0</v>
      </c>
    </row>
    <row r="33" spans="1:13" ht="28.8" x14ac:dyDescent="0.3">
      <c r="A33" s="14" t="s">
        <v>187</v>
      </c>
      <c r="B33">
        <v>6</v>
      </c>
      <c r="D33" s="22" t="s">
        <v>225</v>
      </c>
      <c r="E33" s="104">
        <f>IF(ISBLANK(Modulplaner_WINFO!$C$12),0,MIN(Modulplaner_WINFO!$D$12,IF(OR(Modulplaner_WINFO!$C$12="Geometrische Optimierung
",Modulplaner_WINFO!$C$12="Mikroprozessoren I
"),3,IF(OR(Modulplaner_WINFO!$C$12="Basispraktikum Arbeiten mit Datenbanksystemen
",Modulplaner_WINFO!$C$12="Basispraktikum Mobile Roboter
",Modulplaner_WINFO!$C$12="Basispraktikum Protocol Engineering
",Modulplaner_WINFO!$C$12="Basispraktikum TI: Hardwarenaher Systementwurf
",Modulplaner_WINFO!$C$12="Basispraktikum zum ICPC-Programmierwettbewerb
",Modulplaner_WINFO!$C$12="Datenbanksysteme
",Modulplaner_WINFO!$C$12="Einführung in Rechnernetze
",Modulplaner_WINFO!$C$12="Lego Mindstorms - Basispraktikum
",Modulplaner_WINFO!$C$12="MARS-Basispraktikum
",Modulplaner_WINFO!$C$12="Mechano-Informatik in der Robotik
",Modulplaner_WINFO!$C$12="Web-Anwendungen und Serviceorientierte Architekturen I
",Modulplaner_WINFO!$C$12="Wirtschaftsinformatik I
",Modulplaner_WINFO!$C$12="Wirtschaftsinformatik II
"),4,IF(OR(Modulplaner_WINFO!$C$12="Algorithmen für planare Graphen
",Modulplaner_WINFO!$C$12="Algorithmische Methoden für schwere Optimierungsprobleme
",Modulplaner_WINFO!$C$12="Basispraktikum Web-Anwendungen und Serviceorientierte Architekturen (I)
",Modulplaner_WINFO!$C$12="Einführung in das Privatrecht
",Modulplaner_WINFO!$C$12="Flächen im CAD
",Modulplaner_WINFO!$C$12="Geometrische Grundlagen der Geometrieverarbeitung
",Modulplaner_WINFO!$C$12="Kurven im CAD
",Modulplaner_WINFO!$C$12="Mobile Computing und Internet der Dinge
",Modulplaner_WINFO!$C$12="Programmieren
",Modulplaner_WINFO!$C$12="Volkswirtschaftslehre
"),5,IF(OR(Modulplaner_WINFO!$C$12="Algorithmen I
",Modulplaner_WINFO!$C$12="Algorithmen II
",Modulplaner_WINFO!$C$12="Computergrafik
",Modulplaner_WINFO!$C$12="Digitaltechnik und Entwurfsverfahren
",Modulplaner_WINFO!$C$12="Echtzeitsysteme
",Modulplaner_WINFO!$C$12="Formale Systeme
",Modulplaner_WINFO!$C$12="Geistiger Eigentum und Datenschutz
",Modulplaner_WINFO!$C$12="Grundbegriffe der Informatik
",Modulplaner_WINFO!$C$12="Kognitive Systeme
",Modulplaner_WINFO!$C$12="Mensch-Maschine-Interaktion
",Modulplaner_WINFO!$C$12="Rechnerorganisation
",Modulplaner_WINFO!$C$12="Rechnerstrukturen
",Modulplaner_WINFO!$C$12="Robotik I - Einführung in die Robotik
",Modulplaner_WINFO!$C$12="Sicherheit
",Modulplaner_WINFO!$C$12="Softwaretechnik I
",Modulplaner_WINFO!$C$12="Softwaretechnik II
",Modulplaner_WINFO!$C$12="Telematik
",Modulplaner_WINFO!$C$12="Theoretische Informatik
",Modulplaner_WINFO!$C$12="Verfassungs- und Verwaltungsrecht
"),6,IF(OR(Modulplaner_WINFO!$C$12="Angewandte Informatik
",Modulplaner_WINFO!$C$12="Betriebswirtschafslehre
",Modulplaner_WINFO!$C$12="Mathematik I
",Modulplaner_WINFO!$C$12="Mathematik II
",Modulplaner_WINFO!$C$12="Teamprojekt Softwareentwicklung
"),8,IF(Modulplaner_WINFO!$C$12="Einführung in die Statistik
",10,9))))))))</f>
        <v>0</v>
      </c>
      <c r="F33" s="104">
        <f>IF(ISBLANK(Modulplaner_WINFO!$E$12),0,MIN(Modulplaner_WINFO!$F$12,IF(OR(Modulplaner_WINFO!$E$12="Geometrische Optimierung
",Modulplaner_WINFO!$E$12="Mikroprozessoren I
"),3,IF(OR(Modulplaner_WINFO!$E$12="Basispraktikum Arbeiten mit Datenbanksystemen
",Modulplaner_WINFO!$E$12="Basispraktikum Mobile Roboter
",Modulplaner_WINFO!$E$12="Basispraktikum Protocol Engineering
",Modulplaner_WINFO!$E$12="Basispraktikum TI: Hardwarenaher Systementwurf
",Modulplaner_WINFO!$E$12="Basispraktikum zum ICPC-Programmierwettbewerb
",Modulplaner_WINFO!$E$12="Datenbanksysteme
",Modulplaner_WINFO!$E$12="Einführung in Rechnernetze
",Modulplaner_WINFO!$E$12="Lego Mindstorms - Basispraktikum
",Modulplaner_WINFO!$E$12="MARS-Basispraktikum
",Modulplaner_WINFO!$E$12="Mechano-Informatik in der Robotik
",Modulplaner_WINFO!$E$12="Web-Anwendungen und Serviceorientierte Architekturen I
",Modulplaner_WINFO!$E$12="Wirtschaftsinformatik I
",Modulplaner_WINFO!$E$12="Wirtschaftsinformatik II
"),4,IF(OR(Modulplaner_WINFO!$E$12="Algorithmen für planare Graphen
",Modulplaner_WINFO!$E$12="Algorithmische Methoden für schwere Optimierungsprobleme
",Modulplaner_WINFO!$E$12="Basispraktikum Web-Anwendungen und Serviceorientierte Architekturen (I)
",Modulplaner_WINFO!$E$12="Einführung in das Privatrecht
",Modulplaner_WINFO!$E$12="Flächen im CAD
",Modulplaner_WINFO!$E$12="Geometrische Grundlagen der Geometrieverarbeitung
",Modulplaner_WINFO!$E$12="Kurven im CAD
",Modulplaner_WINFO!$E$12="Mobile Computing und Internet der Dinge
",Modulplaner_WINFO!$E$12="Programmieren
",Modulplaner_WINFO!$E$12="Volkswirtschaftslehre
"),5,IF(OR(Modulplaner_WINFO!$E$12="Algorithmen I
",Modulplaner_WINFO!$E$12="Algorithmen II
",Modulplaner_WINFO!$E$12="Computergrafik
",Modulplaner_WINFO!$E$12="Digitaltechnik und Entwurfsverfahren
",Modulplaner_WINFO!$E$12="Echtzeitsysteme
",Modulplaner_WINFO!$E$12="Formale Systeme
",Modulplaner_WINFO!$E$12="Geistiger Eigentum und Datenschutz
",Modulplaner_WINFO!$E$12="Grundbegriffe der Informatik
",Modulplaner_WINFO!$E$12="Kognitive Systeme
",Modulplaner_WINFO!$E$12="Mensch-Maschine-Interaktion
",Modulplaner_WINFO!$E$12="Rechnerorganisation
",Modulplaner_WINFO!$E$12="Rechnerstrukturen
",Modulplaner_WINFO!$E$12="Robotik I - Einführung in die Robotik
",Modulplaner_WINFO!$E$12="Sicherheit
",Modulplaner_WINFO!$E$12="Softwaretechnik I
",Modulplaner_WINFO!$E$12="Softwaretechnik II
",Modulplaner_WINFO!$E$12="Telematik
",Modulplaner_WINFO!$E$12="Theoretische Informatik
",Modulplaner_WINFO!$E$12="Verfassungs- und Verwaltungsrecht
"),6,IF(OR(Modulplaner_WINFO!$E$12="Angewandte Informatik
",Modulplaner_WINFO!$E$12="Betriebswirtschafslehre
",Modulplaner_WINFO!$E$12="Mathematik I
",Modulplaner_WINFO!$E$12="Mathematik II
",Modulplaner_WINFO!$E$12="Teamprojekt Softwareentwicklung
"),8,IF(Modulplaner_WINFO!$E$12="Einführung in die Statistik
",10,9))))))))</f>
        <v>0</v>
      </c>
      <c r="G33" s="104">
        <f>IF(ISBLANK(Modulplaner_WINFO!$G$12),0,MIN(Modulplaner_WINFO!$H$12,IF(OR(Modulplaner_WINFO!$G$12="Geometrische Optimierung
",Modulplaner_WINFO!$G$12="Mikroprozessoren I
"),3,IF(OR(Modulplaner_WINFO!$G$12="Basispraktikum Arbeiten mit Datenbanksystemen
",Modulplaner_WINFO!$G$12="Basispraktikum Mobile Roboter
",Modulplaner_WINFO!$G$12="Basispraktikum Protocol Engineering
",Modulplaner_WINFO!$G$12="Basispraktikum TI: Hardwarenaher Systementwurf
",Modulplaner_WINFO!$G$12="Basispraktikum zum ICPC-Programmierwettbewerb
",Modulplaner_WINFO!$G$12="Datenbanksysteme
",Modulplaner_WINFO!$G$12="Einführung in Rechnernetze
",Modulplaner_WINFO!$G$12="Lego Mindstorms - Basispraktikum
",Modulplaner_WINFO!$G$12="MARS-Basispraktikum
",Modulplaner_WINFO!$G$12="Mechano-Informatik in der Robotik
",Modulplaner_WINFO!$G$12="Web-Anwendungen und Serviceorientierte Architekturen I
",Modulplaner_WINFO!$G$12="Wirtschaftsinformatik I
",Modulplaner_WINFO!$G$12="Wirtschaftsinformatik II
"),4,IF(OR(Modulplaner_WINFO!$G$12="Algorithmen für planare Graphen
",Modulplaner_WINFO!$G$12="Algorithmische Methoden für schwere Optimierungsprobleme
",Modulplaner_WINFO!$G$12="Basispraktikum Web-Anwendungen und Serviceorientierte Architekturen (I)
",Modulplaner_WINFO!$G$12="Einführung in das Privatrecht
",Modulplaner_WINFO!$G$12="Flächen im CAD
",Modulplaner_WINFO!$G$12="Geometrische Grundlagen der Geometrieverarbeitung
",Modulplaner_WINFO!$G$12="Kurven im CAD
",Modulplaner_WINFO!$G$12="Mobile Computing und Internet der Dinge
",Modulplaner_WINFO!$G$12="Programmieren
",Modulplaner_WINFO!$G$12="Volkswirtschaftslehre
"),5,IF(OR(Modulplaner_WINFO!$G$12="Algorithmen I
",Modulplaner_WINFO!$G$12="Algorithmen II
",Modulplaner_WINFO!$G$12="Computergrafik
",Modulplaner_WINFO!$G$12="Digitaltechnik und Entwurfsverfahren
",Modulplaner_WINFO!$G$12="Echtzeitsysteme
",Modulplaner_WINFO!$G$12="Formale Systeme
",Modulplaner_WINFO!$G$12="Geistiger Eigentum und Datenschutz
",Modulplaner_WINFO!$G$12="Grundbegriffe der Informatik
",Modulplaner_WINFO!$G$12="Kognitive Systeme
",Modulplaner_WINFO!$G$12="Mensch-Maschine-Interaktion
",Modulplaner_WINFO!$G$12="Rechnerorganisation
",Modulplaner_WINFO!$G$12="Rechnerstrukturen
",Modulplaner_WINFO!$G$12="Robotik I - Einführung in die Robotik
",Modulplaner_WINFO!$G$12="Sicherheit
",Modulplaner_WINFO!$G$12="Softwaretechnik I
",Modulplaner_WINFO!$G$12="Softwaretechnik II
",Modulplaner_WINFO!$G$12="Telematik
",Modulplaner_WINFO!$G$12="Theoretische Informatik
",Modulplaner_WINFO!$G$12="Verfassungs- und Verwaltungsrecht
"),6,IF(OR(Modulplaner_WINFO!$G$12="Angewandte Informatik
",Modulplaner_WINFO!$G$12="Betriebswirtschafslehre
",Modulplaner_WINFO!$G$12="Mathematik I
",Modulplaner_WINFO!$G$12="Mathematik II
",Modulplaner_WINFO!$G$12="Teamprojekt Softwareentwicklung
"),8,IF(Modulplaner_WINFO!$G$12="Einführung in die Statistik
",10,9))))))))</f>
        <v>0</v>
      </c>
      <c r="H33" s="104">
        <f>IF(ISBLANK(Modulplaner_WINFO!$I$12),0,MIN(Modulplaner_WINFO!$J$12,IF(OR(Modulplaner_WINFO!$I$12="Geometrische Optimierung
",Modulplaner_WINFO!$I$12="Mikroprozessoren I
"),3,IF(OR(Modulplaner_WINFO!$I$12="Basispraktikum Arbeiten mit Datenbanksystemen
",Modulplaner_WINFO!$I$12="Basispraktikum Mobile Roboter
",Modulplaner_WINFO!$I$12="Basispraktikum Protocol Engineering
",Modulplaner_WINFO!$I$12="Basispraktikum TI: Hardwarenaher Systementwurf
",Modulplaner_WINFO!$I$12="Basispraktikum zum ICPC-Programmierwettbewerb
",Modulplaner_WINFO!$I$12="Datenbanksysteme
",Modulplaner_WINFO!$I$12="Einführung in Rechnernetze
",Modulplaner_WINFO!$I$12="Lego Mindstorms - Basispraktikum
",Modulplaner_WINFO!$I$12="MARS-Basispraktikum
",Modulplaner_WINFO!$I$12="Mechano-Informatik in der Robotik
",Modulplaner_WINFO!$I$12="Web-Anwendungen und Serviceorientierte Architekturen I
",Modulplaner_WINFO!$I$12="Wirtschaftsinformatik I
",Modulplaner_WINFO!$I$12="Wirtschaftsinformatik II
"),4,IF(OR(Modulplaner_WINFO!$I$12="Algorithmen für planare Graphen
",Modulplaner_WINFO!$I$12="Algorithmische Methoden für schwere Optimierungsprobleme
",Modulplaner_WINFO!$I$12="Basispraktikum Web-Anwendungen und Serviceorientierte Architekturen (I)
",Modulplaner_WINFO!$I$12="Einführung in das Privatrecht
",Modulplaner_WINFO!$I$12="Flächen im CAD
",Modulplaner_WINFO!$I$12="Geometrische Grundlagen der Geometrieverarbeitung
",Modulplaner_WINFO!$I$12="Kurven im CAD
",Modulplaner_WINFO!$I$12="Mobile Computing und Internet der Dinge
",Modulplaner_WINFO!$I$12="Programmieren
",Modulplaner_WINFO!$I$12="Volkswirtschaftslehre
"),5,IF(OR(Modulplaner_WINFO!$I$12="Algorithmen I
",Modulplaner_WINFO!$I$12="Algorithmen II
",Modulplaner_WINFO!$I$12="Computergrafik
",Modulplaner_WINFO!$I$12="Digitaltechnik und Entwurfsverfahren
",Modulplaner_WINFO!$I$12="Echtzeitsysteme
",Modulplaner_WINFO!$I$12="Formale Systeme
",Modulplaner_WINFO!$I$12="Geistiger Eigentum und Datenschutz
",Modulplaner_WINFO!$I$12="Grundbegriffe der Informatik
",Modulplaner_WINFO!$I$12="Kognitive Systeme
",Modulplaner_WINFO!$I$12="Mensch-Maschine-Interaktion
",Modulplaner_WINFO!$I$12="Rechnerorganisation
",Modulplaner_WINFO!$I$12="Rechnerstrukturen
",Modulplaner_WINFO!$I$12="Robotik I - Einführung in die Robotik
",Modulplaner_WINFO!$I$12="Sicherheit
",Modulplaner_WINFO!$I$12="Softwaretechnik I
",Modulplaner_WINFO!$I$12="Softwaretechnik II
",Modulplaner_WINFO!$I$12="Telematik
",Modulplaner_WINFO!$I$12="Theoretische Informatik
",Modulplaner_WINFO!$I$12="Verfassungs- und Verwaltungsrecht
"),6,IF(OR(Modulplaner_WINFO!$I$12="Angewandte Informatik
",Modulplaner_WINFO!$I$12="Betriebswirtschafslehre
",Modulplaner_WINFO!$I$12="Mathematik I
",Modulplaner_WINFO!$I$12="Mathematik II
",Modulplaner_WINFO!$I$12="Teamprojekt Softwareentwicklung
"),8,IF(Modulplaner_WINFO!$I$12="Einführung in die Statistik
",10,9))))))))</f>
        <v>0</v>
      </c>
      <c r="I33" s="104">
        <f>IF(ISBLANK(Modulplaner_WINFO!$K$12),0,MIN(Modulplaner_WINFO!$L$12,IF(OR(Modulplaner_WINFO!$K$12="Geometrische Optimierung
",Modulplaner_WINFO!$K$12="Mikroprozessoren I
"),3,IF(OR(Modulplaner_WINFO!$K$12="Basispraktikum Arbeiten mit Datenbanksystemen
",Modulplaner_WINFO!$K$12="Basispraktikum Mobile Roboter
",Modulplaner_WINFO!$K$12="Basispraktikum Protocol Engineering
",Modulplaner_WINFO!$K$12="Basispraktikum TI: Hardwarenaher Systementwurf
",Modulplaner_WINFO!$K$12="Basispraktikum zum ICPC-Programmierwettbewerb
",Modulplaner_WINFO!$K$12="Datenbanksysteme
",Modulplaner_WINFO!$K$12="Einführung in Rechnernetze
",Modulplaner_WINFO!$K$12="Lego Mindstorms - Basispraktikum
",Modulplaner_WINFO!$K$12="MARS-Basispraktikum
",Modulplaner_WINFO!$K$12="Mechano-Informatik in der Robotik
",Modulplaner_WINFO!$K$12="Web-Anwendungen und Serviceorientierte Architekturen I
",Modulplaner_WINFO!$K$12="Wirtschaftsinformatik I
",Modulplaner_WINFO!$K$12="Wirtschaftsinformatik II
"),4,IF(OR(Modulplaner_WINFO!$K$12="Algorithmen für planare Graphen
",Modulplaner_WINFO!$K$12="Algorithmische Methoden für schwere Optimierungsprobleme
",Modulplaner_WINFO!$K$12="Basispraktikum Web-Anwendungen und Serviceorientierte Architekturen (I)
",Modulplaner_WINFO!$K$12="Einführung in das Privatrecht
",Modulplaner_WINFO!$K$12="Flächen im CAD
",Modulplaner_WINFO!$K$12="Geometrische Grundlagen der Geometrieverarbeitung
",Modulplaner_WINFO!$K$12="Kurven im CAD
",Modulplaner_WINFO!$K$12="Mobile Computing und Internet der Dinge
",Modulplaner_WINFO!$K$12="Programmieren
",Modulplaner_WINFO!$K$12="Volkswirtschaftslehre
"),5,IF(OR(Modulplaner_WINFO!$K$12="Algorithmen I
",Modulplaner_WINFO!$K$12="Algorithmen II
",Modulplaner_WINFO!$K$12="Computergrafik
",Modulplaner_WINFO!$K$12="Digitaltechnik und Entwurfsverfahren
",Modulplaner_WINFO!$K$12="Echtzeitsysteme
",Modulplaner_WINFO!$K$12="Formale Systeme
",Modulplaner_WINFO!$K$12="Geistiger Eigentum und Datenschutz
",Modulplaner_WINFO!$K$12="Grundbegriffe der Informatik
",Modulplaner_WINFO!$K$12="Kognitive Systeme
",Modulplaner_WINFO!$K$12="Mensch-Maschine-Interaktion
",Modulplaner_WINFO!$K$12="Rechnerorganisation
",Modulplaner_WINFO!$K$12="Rechnerstrukturen
",Modulplaner_WINFO!$K$12="Robotik I - Einführung in die Robotik
",Modulplaner_WINFO!$K$12="Sicherheit
",Modulplaner_WINFO!$K$12="Softwaretechnik I
",Modulplaner_WINFO!$K$12="Softwaretechnik II
",Modulplaner_WINFO!$K$12="Telematik
",Modulplaner_WINFO!$K$12="Theoretische Informatik
",Modulplaner_WINFO!$K$12="Verfassungs- und Verwaltungsrecht
"),6,IF(OR(Modulplaner_WINFO!$K$12="Angewandte Informatik
",Modulplaner_WINFO!$K$12="Betriebswirtschafslehre
",Modulplaner_WINFO!$K$12="Mathematik I
",Modulplaner_WINFO!$K$12="Mathematik II
",Modulplaner_WINFO!$K$12="Teamprojekt Softwareentwicklung
"),8,IF(Modulplaner_WINFO!$K$12="Einführung in die Statistik
",10,9))))))))</f>
        <v>0</v>
      </c>
      <c r="J33" s="104">
        <f>IF(ISBLANK(Modulplaner_WINFO!$M$12),0,MIN(Modulplaner_WINFO!$N$12,IF(OR(Modulplaner_WINFO!$M$12="Geometrische Optimierung
",Modulplaner_WINFO!$M$12="Mikroprozessoren I
"),3,IF(OR(Modulplaner_WINFO!$M$12="Basispraktikum Arbeiten mit Datenbanksystemen
",Modulplaner_WINFO!$M$12="Basispraktikum Mobile Roboter
",Modulplaner_WINFO!$M$12="Basispraktikum Protocol Engineering
",Modulplaner_WINFO!$M$12="Basispraktikum TI: Hardwarenaher Systementwurf
",Modulplaner_WINFO!$M$12="Basispraktikum zum ICPC-Programmierwettbewerb
",Modulplaner_WINFO!$M$12="Datenbanksysteme
",Modulplaner_WINFO!$M$12="Einführung in Rechnernetze
",Modulplaner_WINFO!$M$12="Lego Mindstorms - Basispraktikum
",Modulplaner_WINFO!$M$12="MARS-Basispraktikum
",Modulplaner_WINFO!$M$12="Mechano-Informatik in der Robotik
",Modulplaner_WINFO!$M$12="Web-Anwendungen und Serviceorientierte Architekturen I
",Modulplaner_WINFO!$M$12="Wirtschaftsinformatik I
",Modulplaner_WINFO!$M$12="Wirtschaftsinformatik II
"),4,IF(OR(Modulplaner_WINFO!$M$12="Algorithmen für planare Graphen
",Modulplaner_WINFO!$M$12="Algorithmische Methoden für schwere Optimierungsprobleme
",Modulplaner_WINFO!$M$12="Basispraktikum Web-Anwendungen und Serviceorientierte Architekturen (I)
",Modulplaner_WINFO!$M$12="Einführung in das Privatrecht
",Modulplaner_WINFO!$M$12="Flächen im CAD
",Modulplaner_WINFO!$M$12="Geometrische Grundlagen der Geometrieverarbeitung
",Modulplaner_WINFO!$M$12="Kurven im CAD
",Modulplaner_WINFO!$M$12="Mobile Computing und Internet der Dinge
",Modulplaner_WINFO!$M$12="Programmieren
",Modulplaner_WINFO!$M$12="Volkswirtschaftslehre
"),5,IF(OR(Modulplaner_WINFO!$M$12="Algorithmen I
",Modulplaner_WINFO!$M$12="Algorithmen II
",Modulplaner_WINFO!$M$12="Computergrafik
",Modulplaner_WINFO!$M$12="Digitaltechnik und Entwurfsverfahren
",Modulplaner_WINFO!$M$12="Echtzeitsysteme
",Modulplaner_WINFO!$M$12="Formale Systeme
",Modulplaner_WINFO!$M$12="Geistiger Eigentum und Datenschutz
",Modulplaner_WINFO!$M$12="Grundbegriffe der Informatik
",Modulplaner_WINFO!$M$12="Kognitive Systeme
",Modulplaner_WINFO!$M$12="Mensch-Maschine-Interaktion
",Modulplaner_WINFO!$M$12="Rechnerorganisation
",Modulplaner_WINFO!$M$12="Rechnerstrukturen
",Modulplaner_WINFO!$M$12="Robotik I - Einführung in die Robotik
",Modulplaner_WINFO!$M$12="Sicherheit
",Modulplaner_WINFO!$M$12="Softwaretechnik I
",Modulplaner_WINFO!$M$12="Softwaretechnik II
",Modulplaner_WINFO!$M$12="Telematik
",Modulplaner_WINFO!$M$12="Theoretische Informatik
",Modulplaner_WINFO!$M$12="Verfassungs- und Verwaltungsrecht
"),6,IF(OR(Modulplaner_WINFO!$M$12="Angewandte Informatik
",Modulplaner_WINFO!$M$12="Betriebswirtschafslehre
",Modulplaner_WINFO!$M$12="Mathematik I
",Modulplaner_WINFO!$M$12="Mathematik II
",Modulplaner_WINFO!$M$12="Teamprojekt Softwareentwicklung
"),8,IF(Modulplaner_WINFO!$M$12="Einführung in die Statistik
",10,9))))))))</f>
        <v>0</v>
      </c>
      <c r="K33" s="104">
        <f>IF(ISBLANK(Modulplaner_WINFO!$O$12),0,MIN(Modulplaner_WINFO!$P$12,IF(OR(Modulplaner_WINFO!$O$12="Geometrische Optimierung
",Modulplaner_WINFO!$O$12="Mikroprozessoren I
"),3,IF(OR(Modulplaner_WINFO!$O$12="Basispraktikum Arbeiten mit Datenbanksystemen
",Modulplaner_WINFO!$O$12="Basispraktikum Mobile Roboter
",Modulplaner_WINFO!$O$12="Basispraktikum Protocol Engineering
",Modulplaner_WINFO!$O$12="Basispraktikum TI: Hardwarenaher Systementwurf
",Modulplaner_WINFO!$O$12="Basispraktikum zum ICPC-Programmierwettbewerb
",Modulplaner_WINFO!$O$12="Datenbanksysteme
",Modulplaner_WINFO!$O$12="Einführung in Rechnernetze
",Modulplaner_WINFO!$O$12="Lego Mindstorms - Basispraktikum
",Modulplaner_WINFO!$O$12="MARS-Basispraktikum
",Modulplaner_WINFO!$O$12="Mechano-Informatik in der Robotik
",Modulplaner_WINFO!$O$12="Web-Anwendungen und Serviceorientierte Architekturen I
",Modulplaner_WINFO!$O$12="Wirtschaftsinformatik I
",Modulplaner_WINFO!$O$12="Wirtschaftsinformatik II
"),4,IF(OR(Modulplaner_WINFO!$O$12="Algorithmen für planare Graphen
",Modulplaner_WINFO!$O$12="Algorithmische Methoden für schwere Optimierungsprobleme
",Modulplaner_WINFO!$O$12="Basispraktikum Web-Anwendungen und Serviceorientierte Architekturen (I)
",Modulplaner_WINFO!$O$12="Einführung in das Privatrecht
",Modulplaner_WINFO!$O$12="Flächen im CAD
",Modulplaner_WINFO!$O$12="Geometrische Grundlagen der Geometrieverarbeitung
",Modulplaner_WINFO!$O$12="Kurven im CAD
",Modulplaner_WINFO!$O$12="Mobile Computing und Internet der Dinge
",Modulplaner_WINFO!$O$12="Programmieren
",Modulplaner_WINFO!$O$12="Volkswirtschaftslehre
"),5,IF(OR(Modulplaner_WINFO!$O$12="Algorithmen I
",Modulplaner_WINFO!$O$12="Algorithmen II
",Modulplaner_WINFO!$O$12="Computergrafik
",Modulplaner_WINFO!$O$12="Digitaltechnik und Entwurfsverfahren
",Modulplaner_WINFO!$O$12="Echtzeitsysteme
",Modulplaner_WINFO!$O$12="Formale Systeme
",Modulplaner_WINFO!$O$12="Geistiger Eigentum und Datenschutz
",Modulplaner_WINFO!$O$12="Grundbegriffe der Informatik
",Modulplaner_WINFO!$O$12="Kognitive Systeme
",Modulplaner_WINFO!$O$12="Mensch-Maschine-Interaktion
",Modulplaner_WINFO!$O$12="Rechnerorganisation
",Modulplaner_WINFO!$O$12="Rechnerstrukturen
",Modulplaner_WINFO!$O$12="Robotik I - Einführung in die Robotik
",Modulplaner_WINFO!$O$12="Sicherheit
",Modulplaner_WINFO!$O$12="Softwaretechnik I
",Modulplaner_WINFO!$O$12="Softwaretechnik II
",Modulplaner_WINFO!$O$12="Telematik
",Modulplaner_WINFO!$O$12="Theoretische Informatik
",Modulplaner_WINFO!$O$12="Verfassungs- und Verwaltungsrecht
"),6,IF(OR(Modulplaner_WINFO!$O$12="Angewandte Informatik
",Modulplaner_WINFO!$O$12="Betriebswirtschafslehre
",Modulplaner_WINFO!$O$12="Mathematik I
",Modulplaner_WINFO!$O$12="Mathematik II
",Modulplaner_WINFO!$O$12="Teamprojekt Softwareentwicklung
"),8,IF(Modulplaner_WINFO!$O$12="Einführung in die Statistik
",10,9))))))))</f>
        <v>0</v>
      </c>
      <c r="L33" s="104">
        <f>IF(ISBLANK(Modulplaner_WINFO!$Q$12),0,MIN(Modulplaner_WINFO!$R$12,IF(OR(Modulplaner_WINFO!$Q$12="Geometrische Optimierung
",Modulplaner_WINFO!$Q$12="Mikroprozessoren I
"),3,IF(OR(Modulplaner_WINFO!$Q$12="Basispraktikum Arbeiten mit Datenbanksystemen
",Modulplaner_WINFO!$Q$12="Basispraktikum Mobile Roboter
",Modulplaner_WINFO!$Q$12="Basispraktikum Protocol Engineering
",Modulplaner_WINFO!$Q$12="Basispraktikum TI: Hardwarenaher Systementwurf
",Modulplaner_WINFO!$Q$12="Basispraktikum zum ICPC-Programmierwettbewerb
",Modulplaner_WINFO!$Q$12="Datenbanksysteme
",Modulplaner_WINFO!$Q$12="Einführung in Rechnernetze
",Modulplaner_WINFO!$Q$12="Lego Mindstorms - Basispraktikum
",Modulplaner_WINFO!$Q$12="MARS-Basispraktikum
",Modulplaner_WINFO!$Q$12="Mechano-Informatik in der Robotik
",Modulplaner_WINFO!$Q$12="Web-Anwendungen und Serviceorientierte Architekturen I
",Modulplaner_WINFO!$Q$12="Wirtschaftsinformatik I
",Modulplaner_WINFO!$Q$12="Wirtschaftsinformatik II
"),4,IF(OR(Modulplaner_WINFO!$Q$12="Algorithmen für planare Graphen
",Modulplaner_WINFO!$Q$12="Algorithmische Methoden für schwere Optimierungsprobleme
",Modulplaner_WINFO!$Q$12="Basispraktikum Web-Anwendungen und Serviceorientierte Architekturen (I)
",Modulplaner_WINFO!$Q$12="Einführung in das Privatrecht
",Modulplaner_WINFO!$Q$12="Flächen im CAD
",Modulplaner_WINFO!$Q$12="Geometrische Grundlagen der Geometrieverarbeitung
",Modulplaner_WINFO!$Q$12="Kurven im CAD
",Modulplaner_WINFO!$Q$12="Mobile Computing und Internet der Dinge
",Modulplaner_WINFO!$Q$12="Programmieren
",Modulplaner_WINFO!$Q$12="Volkswirtschaftslehre
"),5,IF(OR(Modulplaner_WINFO!$Q$12="Algorithmen I
",Modulplaner_WINFO!$Q$12="Algorithmen II
",Modulplaner_WINFO!$Q$12="Computergrafik
",Modulplaner_WINFO!$Q$12="Digitaltechnik und Entwurfsverfahren
",Modulplaner_WINFO!$Q$12="Echtzeitsysteme
",Modulplaner_WINFO!$Q$12="Formale Systeme
",Modulplaner_WINFO!$Q$12="Geistiger Eigentum und Datenschutz
",Modulplaner_WINFO!$Q$12="Grundbegriffe der Informatik
",Modulplaner_WINFO!$Q$12="Kognitive Systeme
",Modulplaner_WINFO!$Q$12="Mensch-Maschine-Interaktion
",Modulplaner_WINFO!$Q$12="Rechnerorganisation
",Modulplaner_WINFO!$Q$12="Rechnerstrukturen
",Modulplaner_WINFO!$Q$12="Robotik I - Einführung in die Robotik
",Modulplaner_WINFO!$Q$12="Sicherheit
",Modulplaner_WINFO!$Q$12="Softwaretechnik I
",Modulplaner_WINFO!$Q$12="Softwaretechnik II
",Modulplaner_WINFO!$Q$12="Telematik
",Modulplaner_WINFO!$Q$12="Theoretische Informatik
",Modulplaner_WINFO!$Q$12="Verfassungs- und Verwaltungsrecht
"),6,IF(OR(Modulplaner_WINFO!$Q$12="Angewandte Informatik
",Modulplaner_WINFO!$Q$12="Betriebswirtschafslehre
",Modulplaner_WINFO!$Q$12="Mathematik I
",Modulplaner_WINFO!$Q$12="Mathematik II
",Modulplaner_WINFO!$Q$12="Teamprojekt Softwareentwicklung
"),8,IF(Modulplaner_WINFO!$Q$12="Einführung in die Statistik
",10,9))))))))</f>
        <v>0</v>
      </c>
      <c r="M33" s="104">
        <f>IF(ISBLANK(Modulplaner_WINFO!$S$12),0,MIN(Modulplaner_WINFO!$T$12,IF(OR(Modulplaner_WINFO!$S$12="Geometrische Optimierung
",Modulplaner_WINFO!$S$12="Mikroprozessoren I
"),3,IF(OR(Modulplaner_WINFO!$S$12="Basispraktikum Arbeiten mit Datenbanksystemen
",Modulplaner_WINFO!$S$12="Basispraktikum Mobile Roboter
",Modulplaner_WINFO!$S$12="Basispraktikum Protocol Engineering
",Modulplaner_WINFO!$S$12="Basispraktikum TI: Hardwarenaher Systementwurf
",Modulplaner_WINFO!$S$12="Basispraktikum zum ICPC-Programmierwettbewerb
",Modulplaner_WINFO!$S$12="Datenbanksysteme
",Modulplaner_WINFO!$S$12="Einführung in Rechnernetze
",Modulplaner_WINFO!$S$12="Lego Mindstorms - Basispraktikum
",Modulplaner_WINFO!$S$12="MARS-Basispraktikum
",Modulplaner_WINFO!$S$12="Mechano-Informatik in der Robotik
",Modulplaner_WINFO!$S$12="Web-Anwendungen und Serviceorientierte Architekturen I
",Modulplaner_WINFO!$S$12="Wirtschaftsinformatik I
",Modulplaner_WINFO!$S$12="Wirtschaftsinformatik II
"),4,IF(OR(Modulplaner_WINFO!$S$12="Algorithmen für planare Graphen
",Modulplaner_WINFO!$S$12="Algorithmische Methoden für schwere Optimierungsprobleme
",Modulplaner_WINFO!$S$12="Basispraktikum Web-Anwendungen und Serviceorientierte Architekturen (I)
",Modulplaner_WINFO!$S$12="Einführung in das Privatrecht
",Modulplaner_WINFO!$S$12="Flächen im CAD
",Modulplaner_WINFO!$S$12="Geometrische Grundlagen der Geometrieverarbeitung
",Modulplaner_WINFO!$S$12="Kurven im CAD
",Modulplaner_WINFO!$S$12="Mobile Computing und Internet der Dinge
",Modulplaner_WINFO!$S$12="Programmieren
",Modulplaner_WINFO!$S$12="Volkswirtschaftslehre
"),5,IF(OR(Modulplaner_WINFO!$S$12="Algorithmen I
",Modulplaner_WINFO!$S$12="Algorithmen II
",Modulplaner_WINFO!$S$12="Computergrafik
",Modulplaner_WINFO!$S$12="Digitaltechnik und Entwurfsverfahren
",Modulplaner_WINFO!$S$12="Echtzeitsysteme
",Modulplaner_WINFO!$S$12="Formale Systeme
",Modulplaner_WINFO!$S$12="Geistiger Eigentum und Datenschutz
",Modulplaner_WINFO!$S$12="Grundbegriffe der Informatik
",Modulplaner_WINFO!$S$12="Kognitive Systeme
",Modulplaner_WINFO!$S$12="Mensch-Maschine-Interaktion
",Modulplaner_WINFO!$S$12="Rechnerorganisation
",Modulplaner_WINFO!$S$12="Rechnerstrukturen
",Modulplaner_WINFO!$S$12="Robotik I - Einführung in die Robotik
",Modulplaner_WINFO!$S$12="Sicherheit
",Modulplaner_WINFO!$S$12="Softwaretechnik I
",Modulplaner_WINFO!$S$12="Softwaretechnik II
",Modulplaner_WINFO!$S$12="Telematik
",Modulplaner_WINFO!$S$12="Theoretische Informatik
",Modulplaner_WINFO!$S$12="Verfassungs- und Verwaltungsrecht
"),6,IF(OR(Modulplaner_WINFO!$S$12="Angewandte Informatik
",Modulplaner_WINFO!$S$12="Betriebswirtschafslehre
",Modulplaner_WINFO!$S$12="Mathematik I
",Modulplaner_WINFO!$S$12="Mathematik II
",Modulplaner_WINFO!$S$12="Teamprojekt Softwareentwicklung
"),8,IF(Modulplaner_WINFO!$S$12="Einführung in die Statistik
",10,9))))))))</f>
        <v>0</v>
      </c>
    </row>
    <row r="34" spans="1:13" ht="28.8" x14ac:dyDescent="0.3">
      <c r="A34" s="15" t="s">
        <v>64</v>
      </c>
      <c r="D34" s="22" t="s">
        <v>226</v>
      </c>
      <c r="E34" s="104">
        <f>IF(ISBLANK(Modulplaner_WINFO!$C$13),0,MIN(Modulplaner_WINFO!$D$13,IF(OR(Modulplaner_WINFO!$C$13="Geometrische Optimierung
",Modulplaner_WINFO!$C$13="Mikroprozessoren I
"),3,IF(OR(Modulplaner_WINFO!$C$13="Basispraktikum Arbeiten mit Datenbanksystemen
",Modulplaner_WINFO!$C$13="Basispraktikum Mobile Roboter
",Modulplaner_WINFO!$C$13="Basispraktikum Protocol Engineering
",Modulplaner_WINFO!$C$13="Basispraktikum TI: Hardwarenaher Systementwurf
",Modulplaner_WINFO!$C$13="Basispraktikum zum ICPC-Programmierwettbewerb
",Modulplaner_WINFO!$C$13="Datenbanksysteme
",Modulplaner_WINFO!$C$13="Einführung in Rechnernetze
",Modulplaner_WINFO!$C$13="Lego Mindstorms - Basispraktikum
",Modulplaner_WINFO!$C$13="MARS-Basispraktikum
",Modulplaner_WINFO!$C$13="Mechano-Informatik in der Robotik
",Modulplaner_WINFO!$C$13="Web-Anwendungen und Serviceorientierte Architekturen I
",Modulplaner_WINFO!$C$13="Wirtschaftsinformatik I
",Modulplaner_WINFO!$C$13="Wirtschaftsinformatik II
"),4,IF(OR(Modulplaner_WINFO!$C$13="Algorithmen für planare Graphen
",Modulplaner_WINFO!$C$13="Algorithmische Methoden für schwere Optimierungsprobleme
",Modulplaner_WINFO!$C$13="Basispraktikum Web-Anwendungen und Serviceorientierte Architekturen (I)
",Modulplaner_WINFO!$C$13="Einführung in das Privatrecht
",Modulplaner_WINFO!$C$13="Flächen im CAD
",Modulplaner_WINFO!$C$13="Geometrische Grundlagen der Geometrieverarbeitung
",Modulplaner_WINFO!$C$13="Kurven im CAD
",Modulplaner_WINFO!$C$13="Mobile Computing und Internet der Dinge
",Modulplaner_WINFO!$C$13="Programmieren
",Modulplaner_WINFO!$C$13="Volkswirtschaftslehre
"),5,IF(OR(Modulplaner_WINFO!$C$13="Algorithmen I
",Modulplaner_WINFO!$C$13="Algorithmen II
",Modulplaner_WINFO!$C$13="Computergrafik
",Modulplaner_WINFO!$C$13="Digitaltechnik und Entwurfsverfahren
",Modulplaner_WINFO!$C$13="Echtzeitsysteme
",Modulplaner_WINFO!$C$13="Formale Systeme
",Modulplaner_WINFO!$C$13="Geistiger Eigentum und Datenschutz
",Modulplaner_WINFO!$C$13="Grundbegriffe der Informatik
",Modulplaner_WINFO!$C$13="Kognitive Systeme
",Modulplaner_WINFO!$C$13="Mensch-Maschine-Interaktion
",Modulplaner_WINFO!$C$13="Rechnerorganisation
",Modulplaner_WINFO!$C$13="Rechnerstrukturen
",Modulplaner_WINFO!$C$13="Robotik I - Einführung in die Robotik
",Modulplaner_WINFO!$C$13="Sicherheit
",Modulplaner_WINFO!$C$13="Softwaretechnik I
",Modulplaner_WINFO!$C$13="Softwaretechnik II
",Modulplaner_WINFO!$C$13="Telematik
",Modulplaner_WINFO!$C$13="Theoretische Informatik
",Modulplaner_WINFO!$C$13="Verfassungs- und Verwaltungsrecht
"),6,IF(OR(Modulplaner_WINFO!$C$13="Angewandte Informatik
",Modulplaner_WINFO!$C$13="Betriebswirtschafslehre
",Modulplaner_WINFO!$C$13="Mathematik I
",Modulplaner_WINFO!$C$13="Mathematik II
",Modulplaner_WINFO!$C$13="Teamprojekt Softwareentwicklung
"),8,IF(Modulplaner_WINFO!$C$13="Einführung in die Statistik
",10,9))))))))</f>
        <v>0</v>
      </c>
      <c r="F34" s="104">
        <f>IF(ISBLANK(Modulplaner_WINFO!$E$13),0,MIN(Modulplaner_WINFO!$F$13,IF(OR(Modulplaner_WINFO!$E$13="Geometrische Optimierung
",Modulplaner_WINFO!$E$13="Mikroprozessoren I
"),3,IF(OR(Modulplaner_WINFO!$E$13="Basispraktikum Arbeiten mit Datenbanksystemen
",Modulplaner_WINFO!$E$13="Basispraktikum Mobile Roboter
",Modulplaner_WINFO!$E$13="Basispraktikum Protocol Engineering
",Modulplaner_WINFO!$E$13="Basispraktikum TI: Hardwarenaher Systementwurf
",Modulplaner_WINFO!$E$13="Basispraktikum zum ICPC-Programmierwettbewerb
",Modulplaner_WINFO!$E$13="Datenbanksysteme
",Modulplaner_WINFO!$E$13="Einführung in Rechnernetze
",Modulplaner_WINFO!$E$13="Lego Mindstorms - Basispraktikum
",Modulplaner_WINFO!$E$13="MARS-Basispraktikum
",Modulplaner_WINFO!$E$13="Mechano-Informatik in der Robotik
",Modulplaner_WINFO!$E$13="Web-Anwendungen und Serviceorientierte Architekturen I
",Modulplaner_WINFO!$E$13="Wirtschaftsinformatik I
",Modulplaner_WINFO!$E$13="Wirtschaftsinformatik II
"),4,IF(OR(Modulplaner_WINFO!$E$13="Algorithmen für planare Graphen
",Modulplaner_WINFO!$E$13="Algorithmische Methoden für schwere Optimierungsprobleme
",Modulplaner_WINFO!$E$13="Basispraktikum Web-Anwendungen und Serviceorientierte Architekturen (I)
",Modulplaner_WINFO!$E$13="Einführung in das Privatrecht
",Modulplaner_WINFO!$E$13="Flächen im CAD
",Modulplaner_WINFO!$E$13="Geometrische Grundlagen der Geometrieverarbeitung
",Modulplaner_WINFO!$E$13="Kurven im CAD
",Modulplaner_WINFO!$E$13="Mobile Computing und Internet der Dinge
",Modulplaner_WINFO!$E$13="Programmieren
",Modulplaner_WINFO!$E$13="Volkswirtschaftslehre
"),5,IF(OR(Modulplaner_WINFO!$E$13="Algorithmen I
",Modulplaner_WINFO!$E$13="Algorithmen II
",Modulplaner_WINFO!$E$13="Computergrafik
",Modulplaner_WINFO!$E$13="Digitaltechnik und Entwurfsverfahren
",Modulplaner_WINFO!$E$13="Echtzeitsysteme
",Modulplaner_WINFO!$E$13="Formale Systeme
",Modulplaner_WINFO!$E$13="Geistiger Eigentum und Datenschutz
",Modulplaner_WINFO!$E$13="Grundbegriffe der Informatik
",Modulplaner_WINFO!$E$13="Kognitive Systeme
",Modulplaner_WINFO!$E$13="Mensch-Maschine-Interaktion
",Modulplaner_WINFO!$E$13="Rechnerorganisation
",Modulplaner_WINFO!$E$13="Rechnerstrukturen
",Modulplaner_WINFO!$E$13="Robotik I - Einführung in die Robotik
",Modulplaner_WINFO!$E$13="Sicherheit
",Modulplaner_WINFO!$E$13="Softwaretechnik I
",Modulplaner_WINFO!$E$13="Softwaretechnik II
",Modulplaner_WINFO!$E$13="Telematik
",Modulplaner_WINFO!$E$13="Theoretische Informatik
",Modulplaner_WINFO!$E$13="Verfassungs- und Verwaltungsrecht
"),6,IF(OR(Modulplaner_WINFO!$E$13="Angewandte Informatik
",Modulplaner_WINFO!$E$13="Betriebswirtschafslehre
",Modulplaner_WINFO!$E$13="Mathematik I
",Modulplaner_WINFO!$E$13="Mathematik II
",Modulplaner_WINFO!$E$13="Teamprojekt Softwareentwicklung
"),8,IF(Modulplaner_WINFO!$E$13="Einführung in die Statistik
",10,9))))))))</f>
        <v>0</v>
      </c>
      <c r="G34" s="104">
        <f>IF(ISBLANK(Modulplaner_WINFO!$G$13),0,MIN(Modulplaner_WINFO!$H$13,IF(OR(Modulplaner_WINFO!$G$13="Geometrische Optimierung
",Modulplaner_WINFO!$G$13="Mikroprozessoren I
"),3,IF(OR(Modulplaner_WINFO!$G$13="Basispraktikum Arbeiten mit Datenbanksystemen
",Modulplaner_WINFO!$G$13="Basispraktikum Mobile Roboter
",Modulplaner_WINFO!$G$13="Basispraktikum Protocol Engineering
",Modulplaner_WINFO!$G$13="Basispraktikum TI: Hardwarenaher Systementwurf
",Modulplaner_WINFO!$G$13="Basispraktikum zum ICPC-Programmierwettbewerb
",Modulplaner_WINFO!$G$13="Datenbanksysteme
",Modulplaner_WINFO!$G$13="Einführung in Rechnernetze
",Modulplaner_WINFO!$G$13="Lego Mindstorms - Basispraktikum
",Modulplaner_WINFO!$G$13="MARS-Basispraktikum
",Modulplaner_WINFO!$G$13="Mechano-Informatik in der Robotik
",Modulplaner_WINFO!$G$13="Web-Anwendungen und Serviceorientierte Architekturen I
",Modulplaner_WINFO!$G$13="Wirtschaftsinformatik I
",Modulplaner_WINFO!$G$13="Wirtschaftsinformatik II
"),4,IF(OR(Modulplaner_WINFO!$G$13="Algorithmen für planare Graphen
",Modulplaner_WINFO!$G$13="Algorithmische Methoden für schwere Optimierungsprobleme
",Modulplaner_WINFO!$G$13="Basispraktikum Web-Anwendungen und Serviceorientierte Architekturen (I)
",Modulplaner_WINFO!$G$13="Einführung in das Privatrecht
",Modulplaner_WINFO!$G$13="Flächen im CAD
",Modulplaner_WINFO!$G$13="Geometrische Grundlagen der Geometrieverarbeitung
",Modulplaner_WINFO!$G$13="Kurven im CAD
",Modulplaner_WINFO!$G$13="Mobile Computing und Internet der Dinge
",Modulplaner_WINFO!$G$13="Programmieren
",Modulplaner_WINFO!$G$13="Volkswirtschaftslehre
"),5,IF(OR(Modulplaner_WINFO!$G$13="Algorithmen I
",Modulplaner_WINFO!$G$13="Algorithmen II
",Modulplaner_WINFO!$G$13="Computergrafik
",Modulplaner_WINFO!$G$13="Digitaltechnik und Entwurfsverfahren
",Modulplaner_WINFO!$G$13="Echtzeitsysteme
",Modulplaner_WINFO!$G$13="Formale Systeme
",Modulplaner_WINFO!$G$13="Geistiger Eigentum und Datenschutz
",Modulplaner_WINFO!$G$13="Grundbegriffe der Informatik
",Modulplaner_WINFO!$G$13="Kognitive Systeme
",Modulplaner_WINFO!$G$13="Mensch-Maschine-Interaktion
",Modulplaner_WINFO!$G$13="Rechnerorganisation
",Modulplaner_WINFO!$G$13="Rechnerstrukturen
",Modulplaner_WINFO!$G$13="Robotik I - Einführung in die Robotik
",Modulplaner_WINFO!$G$13="Sicherheit
",Modulplaner_WINFO!$G$13="Softwaretechnik I
",Modulplaner_WINFO!$G$13="Softwaretechnik II
",Modulplaner_WINFO!$G$13="Telematik
",Modulplaner_WINFO!$G$13="Theoretische Informatik
",Modulplaner_WINFO!$G$13="Verfassungs- und Verwaltungsrecht
"),6,IF(OR(Modulplaner_WINFO!$G$13="Angewandte Informatik
",Modulplaner_WINFO!$G$13="Betriebswirtschafslehre
",Modulplaner_WINFO!$G$13="Mathematik I
",Modulplaner_WINFO!$G$13="Mathematik II
",Modulplaner_WINFO!$G$13="Teamprojekt Softwareentwicklung
"),8,IF(Modulplaner_WINFO!$G$13="Einführung in die Statistik
",10,9))))))))</f>
        <v>0</v>
      </c>
      <c r="H34" s="104">
        <f>IF(ISBLANK(Modulplaner_WINFO!$I$13),0,MIN(Modulplaner_WINFO!$J$13,IF(OR(Modulplaner_WINFO!$I$13="Geometrische Optimierung
",Modulplaner_WINFO!$I$13="Mikroprozessoren I
"),3,IF(OR(Modulplaner_WINFO!$I$13="Basispraktikum Arbeiten mit Datenbanksystemen
",Modulplaner_WINFO!$I$13="Basispraktikum Mobile Roboter
",Modulplaner_WINFO!$I$13="Basispraktikum Protocol Engineering
",Modulplaner_WINFO!$I$13="Basispraktikum TI: Hardwarenaher Systementwurf
",Modulplaner_WINFO!$I$13="Basispraktikum zum ICPC-Programmierwettbewerb
",Modulplaner_WINFO!$I$13="Datenbanksysteme
",Modulplaner_WINFO!$I$13="Einführung in Rechnernetze
",Modulplaner_WINFO!$I$13="Lego Mindstorms - Basispraktikum
",Modulplaner_WINFO!$I$13="MARS-Basispraktikum
",Modulplaner_WINFO!$I$13="Mechano-Informatik in der Robotik
",Modulplaner_WINFO!$I$13="Web-Anwendungen und Serviceorientierte Architekturen I
",Modulplaner_WINFO!$I$13="Wirtschaftsinformatik I
",Modulplaner_WINFO!$I$13="Wirtschaftsinformatik II
"),4,IF(OR(Modulplaner_WINFO!$I$13="Algorithmen für planare Graphen
",Modulplaner_WINFO!$I$13="Algorithmische Methoden für schwere Optimierungsprobleme
",Modulplaner_WINFO!$I$13="Basispraktikum Web-Anwendungen und Serviceorientierte Architekturen (I)
",Modulplaner_WINFO!$I$13="Einführung in das Privatrecht
",Modulplaner_WINFO!$I$13="Flächen im CAD
",Modulplaner_WINFO!$I$13="Geometrische Grundlagen der Geometrieverarbeitung
",Modulplaner_WINFO!$I$13="Kurven im CAD
",Modulplaner_WINFO!$I$13="Mobile Computing und Internet der Dinge
",Modulplaner_WINFO!$I$13="Programmieren
",Modulplaner_WINFO!$I$13="Volkswirtschaftslehre
"),5,IF(OR(Modulplaner_WINFO!$I$13="Algorithmen I
",Modulplaner_WINFO!$I$13="Algorithmen II
",Modulplaner_WINFO!$I$13="Computergrafik
",Modulplaner_WINFO!$I$13="Digitaltechnik und Entwurfsverfahren
",Modulplaner_WINFO!$I$13="Echtzeitsysteme
",Modulplaner_WINFO!$I$13="Formale Systeme
",Modulplaner_WINFO!$I$13="Geistiger Eigentum und Datenschutz
",Modulplaner_WINFO!$I$13="Grundbegriffe der Informatik
",Modulplaner_WINFO!$I$13="Kognitive Systeme
",Modulplaner_WINFO!$I$13="Mensch-Maschine-Interaktion
",Modulplaner_WINFO!$I$13="Rechnerorganisation
",Modulplaner_WINFO!$I$13="Rechnerstrukturen
",Modulplaner_WINFO!$I$13="Robotik I - Einführung in die Robotik
",Modulplaner_WINFO!$I$13="Sicherheit
",Modulplaner_WINFO!$I$13="Softwaretechnik I
",Modulplaner_WINFO!$I$13="Softwaretechnik II
",Modulplaner_WINFO!$I$13="Telematik
",Modulplaner_WINFO!$I$13="Theoretische Informatik
",Modulplaner_WINFO!$I$13="Verfassungs- und Verwaltungsrecht
"),6,IF(OR(Modulplaner_WINFO!$I$13="Angewandte Informatik
",Modulplaner_WINFO!$I$13="Betriebswirtschafslehre
",Modulplaner_WINFO!$I$13="Mathematik I
",Modulplaner_WINFO!$I$13="Mathematik II
",Modulplaner_WINFO!$I$13="Teamprojekt Softwareentwicklung
"),8,IF(Modulplaner_WINFO!$I$13="Einführung in die Statistik
",10,9))))))))</f>
        <v>0</v>
      </c>
      <c r="I34" s="104">
        <f>IF(ISBLANK(Modulplaner_WINFO!$K$13),0,MIN(Modulplaner_WINFO!$L$13,IF(OR(Modulplaner_WINFO!$K$13="Geometrische Optimierung
",Modulplaner_WINFO!$K$13="Mikroprozessoren I
"),3,IF(OR(Modulplaner_WINFO!$K$13="Basispraktikum Arbeiten mit Datenbanksystemen
",Modulplaner_WINFO!$K$13="Basispraktikum Mobile Roboter
",Modulplaner_WINFO!$K$13="Basispraktikum Protocol Engineering
",Modulplaner_WINFO!$K$13="Basispraktikum TI: Hardwarenaher Systementwurf
",Modulplaner_WINFO!$K$13="Basispraktikum zum ICPC-Programmierwettbewerb
",Modulplaner_WINFO!$K$13="Datenbanksysteme
",Modulplaner_WINFO!$K$13="Einführung in Rechnernetze
",Modulplaner_WINFO!$K$13="Lego Mindstorms - Basispraktikum
",Modulplaner_WINFO!$K$13="MARS-Basispraktikum
",Modulplaner_WINFO!$K$13="Mechano-Informatik in der Robotik
",Modulplaner_WINFO!$K$13="Web-Anwendungen und Serviceorientierte Architekturen I
",Modulplaner_WINFO!$K$13="Wirtschaftsinformatik I
",Modulplaner_WINFO!$K$13="Wirtschaftsinformatik II
"),4,IF(OR(Modulplaner_WINFO!$K$13="Algorithmen für planare Graphen
",Modulplaner_WINFO!$K$13="Algorithmische Methoden für schwere Optimierungsprobleme
",Modulplaner_WINFO!$K$13="Basispraktikum Web-Anwendungen und Serviceorientierte Architekturen (I)
",Modulplaner_WINFO!$K$13="Einführung in das Privatrecht
",Modulplaner_WINFO!$K$13="Flächen im CAD
",Modulplaner_WINFO!$K$13="Geometrische Grundlagen der Geometrieverarbeitung
",Modulplaner_WINFO!$K$13="Kurven im CAD
",Modulplaner_WINFO!$K$13="Mobile Computing und Internet der Dinge
",Modulplaner_WINFO!$K$13="Programmieren
",Modulplaner_WINFO!$K$13="Volkswirtschaftslehre
"),5,IF(OR(Modulplaner_WINFO!$K$13="Algorithmen I
",Modulplaner_WINFO!$K$13="Algorithmen II
",Modulplaner_WINFO!$K$13="Computergrafik
",Modulplaner_WINFO!$K$13="Digitaltechnik und Entwurfsverfahren
",Modulplaner_WINFO!$K$13="Echtzeitsysteme
",Modulplaner_WINFO!$K$13="Formale Systeme
",Modulplaner_WINFO!$K$13="Geistiger Eigentum und Datenschutz
",Modulplaner_WINFO!$K$13="Grundbegriffe der Informatik
",Modulplaner_WINFO!$K$13="Kognitive Systeme
",Modulplaner_WINFO!$K$13="Mensch-Maschine-Interaktion
",Modulplaner_WINFO!$K$13="Rechnerorganisation
",Modulplaner_WINFO!$K$13="Rechnerstrukturen
",Modulplaner_WINFO!$K$13="Robotik I - Einführung in die Robotik
",Modulplaner_WINFO!$K$13="Sicherheit
",Modulplaner_WINFO!$K$13="Softwaretechnik I
",Modulplaner_WINFO!$K$13="Softwaretechnik II
",Modulplaner_WINFO!$K$13="Telematik
",Modulplaner_WINFO!$K$13="Theoretische Informatik
",Modulplaner_WINFO!$K$13="Verfassungs- und Verwaltungsrecht
"),6,IF(OR(Modulplaner_WINFO!$K$13="Angewandte Informatik
",Modulplaner_WINFO!$K$13="Betriebswirtschafslehre
",Modulplaner_WINFO!$K$13="Mathematik I
",Modulplaner_WINFO!$K$13="Mathematik II
",Modulplaner_WINFO!$K$13="Teamprojekt Softwareentwicklung
"),8,IF(Modulplaner_WINFO!$K$13="Einführung in die Statistik
",10,9))))))))</f>
        <v>0</v>
      </c>
      <c r="J34" s="104">
        <f>IF(ISBLANK(Modulplaner_WINFO!$M$13),0,MIN(Modulplaner_WINFO!$N$13,IF(OR(Modulplaner_WINFO!$M$13="Geometrische Optimierung
",Modulplaner_WINFO!$M$13="Mikroprozessoren I
"),3,IF(OR(Modulplaner_WINFO!$M$13="Basispraktikum Arbeiten mit Datenbanksystemen
",Modulplaner_WINFO!$M$13="Basispraktikum Mobile Roboter
",Modulplaner_WINFO!$M$13="Basispraktikum Protocol Engineering
",Modulplaner_WINFO!$M$13="Basispraktikum TI: Hardwarenaher Systementwurf
",Modulplaner_WINFO!$M$13="Basispraktikum zum ICPC-Programmierwettbewerb
",Modulplaner_WINFO!$M$13="Datenbanksysteme
",Modulplaner_WINFO!$M$13="Einführung in Rechnernetze
",Modulplaner_WINFO!$M$13="Lego Mindstorms - Basispraktikum
",Modulplaner_WINFO!$M$13="MARS-Basispraktikum
",Modulplaner_WINFO!$M$13="Mechano-Informatik in der Robotik
",Modulplaner_WINFO!$M$13="Web-Anwendungen und Serviceorientierte Architekturen I
",Modulplaner_WINFO!$M$13="Wirtschaftsinformatik I
",Modulplaner_WINFO!$M$13="Wirtschaftsinformatik II
"),4,IF(OR(Modulplaner_WINFO!$M$13="Algorithmen für planare Graphen
",Modulplaner_WINFO!$M$13="Algorithmische Methoden für schwere Optimierungsprobleme
",Modulplaner_WINFO!$M$13="Basispraktikum Web-Anwendungen und Serviceorientierte Architekturen (I)
",Modulplaner_WINFO!$M$13="Einführung in das Privatrecht
",Modulplaner_WINFO!$M$13="Flächen im CAD
",Modulplaner_WINFO!$M$13="Geometrische Grundlagen der Geometrieverarbeitung
",Modulplaner_WINFO!$M$13="Kurven im CAD
",Modulplaner_WINFO!$M$13="Mobile Computing und Internet der Dinge
",Modulplaner_WINFO!$M$13="Programmieren
",Modulplaner_WINFO!$M$13="Volkswirtschaftslehre
"),5,IF(OR(Modulplaner_WINFO!$M$13="Algorithmen I
",Modulplaner_WINFO!$M$13="Algorithmen II
",Modulplaner_WINFO!$M$13="Computergrafik
",Modulplaner_WINFO!$M$13="Digitaltechnik und Entwurfsverfahren
",Modulplaner_WINFO!$M$13="Echtzeitsysteme
",Modulplaner_WINFO!$M$13="Formale Systeme
",Modulplaner_WINFO!$M$13="Geistiger Eigentum und Datenschutz
",Modulplaner_WINFO!$M$13="Grundbegriffe der Informatik
",Modulplaner_WINFO!$M$13="Kognitive Systeme
",Modulplaner_WINFO!$M$13="Mensch-Maschine-Interaktion
",Modulplaner_WINFO!$M$13="Rechnerorganisation
",Modulplaner_WINFO!$M$13="Rechnerstrukturen
",Modulplaner_WINFO!$M$13="Robotik I - Einführung in die Robotik
",Modulplaner_WINFO!$M$13="Sicherheit
",Modulplaner_WINFO!$M$13="Softwaretechnik I
",Modulplaner_WINFO!$M$13="Softwaretechnik II
",Modulplaner_WINFO!$M$13="Telematik
",Modulplaner_WINFO!$M$13="Theoretische Informatik
",Modulplaner_WINFO!$M$13="Verfassungs- und Verwaltungsrecht
"),6,IF(OR(Modulplaner_WINFO!$M$13="Angewandte Informatik
",Modulplaner_WINFO!$M$13="Betriebswirtschafslehre
",Modulplaner_WINFO!$M$13="Mathematik I
",Modulplaner_WINFO!$M$13="Mathematik II
",Modulplaner_WINFO!$M$13="Teamprojekt Softwareentwicklung
"),8,IF(Modulplaner_WINFO!$M$13="Einführung in die Statistik
",10,9))))))))</f>
        <v>0</v>
      </c>
      <c r="K34" s="104">
        <f>IF(ISBLANK(Modulplaner_WINFO!$O$13),0,MIN(Modulplaner_WINFO!$P$13,IF(OR(Modulplaner_WINFO!$O$13="Geometrische Optimierung
",Modulplaner_WINFO!$O$13="Mikroprozessoren I
"),3,IF(OR(Modulplaner_WINFO!$O$13="Basispraktikum Arbeiten mit Datenbanksystemen
",Modulplaner_WINFO!$O$13="Basispraktikum Mobile Roboter
",Modulplaner_WINFO!$O$13="Basispraktikum Protocol Engineering
",Modulplaner_WINFO!$O$13="Basispraktikum TI: Hardwarenaher Systementwurf
",Modulplaner_WINFO!$O$13="Basispraktikum zum ICPC-Programmierwettbewerb
",Modulplaner_WINFO!$O$13="Datenbanksysteme
",Modulplaner_WINFO!$O$13="Einführung in Rechnernetze
",Modulplaner_WINFO!$O$13="Lego Mindstorms - Basispraktikum
",Modulplaner_WINFO!$O$13="MARS-Basispraktikum
",Modulplaner_WINFO!$O$13="Mechano-Informatik in der Robotik
",Modulplaner_WINFO!$O$13="Web-Anwendungen und Serviceorientierte Architekturen I
",Modulplaner_WINFO!$O$13="Wirtschaftsinformatik I
",Modulplaner_WINFO!$O$13="Wirtschaftsinformatik II
"),4,IF(OR(Modulplaner_WINFO!$O$13="Algorithmen für planare Graphen
",Modulplaner_WINFO!$O$13="Algorithmische Methoden für schwere Optimierungsprobleme
",Modulplaner_WINFO!$O$13="Basispraktikum Web-Anwendungen und Serviceorientierte Architekturen (I)
",Modulplaner_WINFO!$O$13="Einführung in das Privatrecht
",Modulplaner_WINFO!$O$13="Flächen im CAD
",Modulplaner_WINFO!$O$13="Geometrische Grundlagen der Geometrieverarbeitung
",Modulplaner_WINFO!$O$13="Kurven im CAD
",Modulplaner_WINFO!$O$13="Mobile Computing und Internet der Dinge
",Modulplaner_WINFO!$O$13="Programmieren
",Modulplaner_WINFO!$O$13="Volkswirtschaftslehre
"),5,IF(OR(Modulplaner_WINFO!$O$13="Algorithmen I
",Modulplaner_WINFO!$O$13="Algorithmen II
",Modulplaner_WINFO!$O$13="Computergrafik
",Modulplaner_WINFO!$O$13="Digitaltechnik und Entwurfsverfahren
",Modulplaner_WINFO!$O$13="Echtzeitsysteme
",Modulplaner_WINFO!$O$13="Formale Systeme
",Modulplaner_WINFO!$O$13="Geistiger Eigentum und Datenschutz
",Modulplaner_WINFO!$O$13="Grundbegriffe der Informatik
",Modulplaner_WINFO!$O$13="Kognitive Systeme
",Modulplaner_WINFO!$O$13="Mensch-Maschine-Interaktion
",Modulplaner_WINFO!$O$13="Rechnerorganisation
",Modulplaner_WINFO!$O$13="Rechnerstrukturen
",Modulplaner_WINFO!$O$13="Robotik I - Einführung in die Robotik
",Modulplaner_WINFO!$O$13="Sicherheit
",Modulplaner_WINFO!$O$13="Softwaretechnik I
",Modulplaner_WINFO!$O$13="Softwaretechnik II
",Modulplaner_WINFO!$O$13="Telematik
",Modulplaner_WINFO!$O$13="Theoretische Informatik
",Modulplaner_WINFO!$O$13="Verfassungs- und Verwaltungsrecht
"),6,IF(OR(Modulplaner_WINFO!$O$13="Angewandte Informatik
",Modulplaner_WINFO!$O$13="Betriebswirtschafslehre
",Modulplaner_WINFO!$O$13="Mathematik I
",Modulplaner_WINFO!$O$13="Mathematik II
",Modulplaner_WINFO!$O$13="Teamprojekt Softwareentwicklung
"),8,IF(Modulplaner_WINFO!$O$13="Einführung in die Statistik
",10,9))))))))</f>
        <v>0</v>
      </c>
      <c r="L34" s="104">
        <f>IF(ISBLANK(Modulplaner_WINFO!$Q$13),0,MIN(Modulplaner_WINFO!$R$13,IF(OR(Modulplaner_WINFO!$Q$13="Geometrische Optimierung
",Modulplaner_WINFO!$Q$13="Mikroprozessoren I
"),3,IF(OR(Modulplaner_WINFO!$Q$13="Basispraktikum Arbeiten mit Datenbanksystemen
",Modulplaner_WINFO!$Q$13="Basispraktikum Mobile Roboter
",Modulplaner_WINFO!$Q$13="Basispraktikum Protocol Engineering
",Modulplaner_WINFO!$Q$13="Basispraktikum TI: Hardwarenaher Systementwurf
",Modulplaner_WINFO!$Q$13="Basispraktikum zum ICPC-Programmierwettbewerb
",Modulplaner_WINFO!$Q$13="Datenbanksysteme
",Modulplaner_WINFO!$Q$13="Einführung in Rechnernetze
",Modulplaner_WINFO!$Q$13="Lego Mindstorms - Basispraktikum
",Modulplaner_WINFO!$Q$13="MARS-Basispraktikum
",Modulplaner_WINFO!$Q$13="Mechano-Informatik in der Robotik
",Modulplaner_WINFO!$Q$13="Web-Anwendungen und Serviceorientierte Architekturen I
",Modulplaner_WINFO!$Q$13="Wirtschaftsinformatik I
",Modulplaner_WINFO!$Q$13="Wirtschaftsinformatik II
"),4,IF(OR(Modulplaner_WINFO!$Q$13="Algorithmen für planare Graphen
",Modulplaner_WINFO!$Q$13="Algorithmische Methoden für schwere Optimierungsprobleme
",Modulplaner_WINFO!$Q$13="Basispraktikum Web-Anwendungen und Serviceorientierte Architekturen (I)
",Modulplaner_WINFO!$Q$13="Einführung in das Privatrecht
",Modulplaner_WINFO!$Q$13="Flächen im CAD
",Modulplaner_WINFO!$Q$13="Geometrische Grundlagen der Geometrieverarbeitung
",Modulplaner_WINFO!$Q$13="Kurven im CAD
",Modulplaner_WINFO!$Q$13="Mobile Computing und Internet der Dinge
",Modulplaner_WINFO!$Q$13="Programmieren
",Modulplaner_WINFO!$Q$13="Volkswirtschaftslehre
"),5,IF(OR(Modulplaner_WINFO!$Q$13="Algorithmen I
",Modulplaner_WINFO!$Q$13="Algorithmen II
",Modulplaner_WINFO!$Q$13="Computergrafik
",Modulplaner_WINFO!$Q$13="Digitaltechnik und Entwurfsverfahren
",Modulplaner_WINFO!$Q$13="Echtzeitsysteme
",Modulplaner_WINFO!$Q$13="Formale Systeme
",Modulplaner_WINFO!$Q$13="Geistiger Eigentum und Datenschutz
",Modulplaner_WINFO!$Q$13="Grundbegriffe der Informatik
",Modulplaner_WINFO!$Q$13="Kognitive Systeme
",Modulplaner_WINFO!$Q$13="Mensch-Maschine-Interaktion
",Modulplaner_WINFO!$Q$13="Rechnerorganisation
",Modulplaner_WINFO!$Q$13="Rechnerstrukturen
",Modulplaner_WINFO!$Q$13="Robotik I - Einführung in die Robotik
",Modulplaner_WINFO!$Q$13="Sicherheit
",Modulplaner_WINFO!$Q$13="Softwaretechnik I
",Modulplaner_WINFO!$Q$13="Softwaretechnik II
",Modulplaner_WINFO!$Q$13="Telematik
",Modulplaner_WINFO!$Q$13="Theoretische Informatik
",Modulplaner_WINFO!$Q$13="Verfassungs- und Verwaltungsrecht
"),6,IF(OR(Modulplaner_WINFO!$Q$13="Angewandte Informatik
",Modulplaner_WINFO!$Q$13="Betriebswirtschafslehre
",Modulplaner_WINFO!$Q$13="Mathematik I
",Modulplaner_WINFO!$Q$13="Mathematik II
",Modulplaner_WINFO!$Q$13="Teamprojekt Softwareentwicklung
"),8,IF(Modulplaner_WINFO!$Q$13="Einführung in die Statistik
",10,9))))))))</f>
        <v>0</v>
      </c>
      <c r="M34" s="104">
        <f>IF(ISBLANK(Modulplaner_WINFO!$S$13),0,MIN(Modulplaner_WINFO!$T$13,IF(OR(Modulplaner_WINFO!$S$13="Geometrische Optimierung
",Modulplaner_WINFO!$S$13="Mikroprozessoren I
"),3,IF(OR(Modulplaner_WINFO!$S$13="Basispraktikum Arbeiten mit Datenbanksystemen
",Modulplaner_WINFO!$S$13="Basispraktikum Mobile Roboter
",Modulplaner_WINFO!$S$13="Basispraktikum Protocol Engineering
",Modulplaner_WINFO!$S$13="Basispraktikum TI: Hardwarenaher Systementwurf
",Modulplaner_WINFO!$S$13="Basispraktikum zum ICPC-Programmierwettbewerb
",Modulplaner_WINFO!$S$13="Datenbanksysteme
",Modulplaner_WINFO!$S$13="Einführung in Rechnernetze
",Modulplaner_WINFO!$S$13="Lego Mindstorms - Basispraktikum
",Modulplaner_WINFO!$S$13="MARS-Basispraktikum
",Modulplaner_WINFO!$S$13="Mechano-Informatik in der Robotik
",Modulplaner_WINFO!$S$13="Web-Anwendungen und Serviceorientierte Architekturen I
",Modulplaner_WINFO!$S$13="Wirtschaftsinformatik I
",Modulplaner_WINFO!$S$13="Wirtschaftsinformatik II
"),4,IF(OR(Modulplaner_WINFO!$S$13="Algorithmen für planare Graphen
",Modulplaner_WINFO!$S$13="Algorithmische Methoden für schwere Optimierungsprobleme
",Modulplaner_WINFO!$S$13="Basispraktikum Web-Anwendungen und Serviceorientierte Architekturen (I)
",Modulplaner_WINFO!$S$13="Einführung in das Privatrecht
",Modulplaner_WINFO!$S$13="Flächen im CAD
",Modulplaner_WINFO!$S$13="Geometrische Grundlagen der Geometrieverarbeitung
",Modulplaner_WINFO!$S$13="Kurven im CAD
",Modulplaner_WINFO!$S$13="Mobile Computing und Internet der Dinge
",Modulplaner_WINFO!$S$13="Programmieren
",Modulplaner_WINFO!$S$13="Volkswirtschaftslehre
"),5,IF(OR(Modulplaner_WINFO!$S$13="Algorithmen I
",Modulplaner_WINFO!$S$13="Algorithmen II
",Modulplaner_WINFO!$S$13="Computergrafik
",Modulplaner_WINFO!$S$13="Digitaltechnik und Entwurfsverfahren
",Modulplaner_WINFO!$S$13="Echtzeitsysteme
",Modulplaner_WINFO!$S$13="Formale Systeme
",Modulplaner_WINFO!$S$13="Geistiger Eigentum und Datenschutz
",Modulplaner_WINFO!$S$13="Grundbegriffe der Informatik
",Modulplaner_WINFO!$S$13="Kognitive Systeme
",Modulplaner_WINFO!$S$13="Mensch-Maschine-Interaktion
",Modulplaner_WINFO!$S$13="Rechnerorganisation
",Modulplaner_WINFO!$S$13="Rechnerstrukturen
",Modulplaner_WINFO!$S$13="Robotik I - Einführung in die Robotik
",Modulplaner_WINFO!$S$13="Sicherheit
",Modulplaner_WINFO!$S$13="Softwaretechnik I
",Modulplaner_WINFO!$S$13="Softwaretechnik II
",Modulplaner_WINFO!$S$13="Telematik
",Modulplaner_WINFO!$S$13="Theoretische Informatik
",Modulplaner_WINFO!$S$13="Verfassungs- und Verwaltungsrecht
"),6,IF(OR(Modulplaner_WINFO!$S$13="Angewandte Informatik
",Modulplaner_WINFO!$S$13="Betriebswirtschafslehre
",Modulplaner_WINFO!$S$13="Mathematik I
",Modulplaner_WINFO!$S$13="Mathematik II
",Modulplaner_WINFO!$S$13="Teamprojekt Softwareentwicklung
"),8,IF(Modulplaner_WINFO!$S$13="Einführung in die Statistik
",10,9))))))))</f>
        <v>0</v>
      </c>
    </row>
    <row r="35" spans="1:13" ht="28.8" x14ac:dyDescent="0.3">
      <c r="A35" s="14" t="s">
        <v>188</v>
      </c>
      <c r="B35">
        <v>6</v>
      </c>
      <c r="D35" s="22" t="s">
        <v>227</v>
      </c>
      <c r="E35" s="104">
        <f>IF(ISBLANK(Modulplaner_WINFO!$C$14),0,MIN(Modulplaner_WINFO!$D$14,IF(OR(Modulplaner_WINFO!$C$14="Geometrische Optimierung
",Modulplaner_WINFO!$C$14="Mikroprozessoren I
"),3,IF(OR(Modulplaner_WINFO!$C$14="Basispraktikum Arbeiten mit Datenbanksystemen
",Modulplaner_WINFO!$C$14="Basispraktikum Mobile Roboter
",Modulplaner_WINFO!$C$14="Basispraktikum Protocol Engineering
",Modulplaner_WINFO!$C$14="Basispraktikum TI: Hardwarenaher Systementwurf
",Modulplaner_WINFO!$C$14="Basispraktikum zum ICPC-Programmierwettbewerb
",Modulplaner_WINFO!$C$14="Datenbanksysteme
",Modulplaner_WINFO!$C$14="Einführung in Rechnernetze
",Modulplaner_WINFO!$C$14="Lego Mindstorms - Basispraktikum
",Modulplaner_WINFO!$C$14="MARS-Basispraktikum
",Modulplaner_WINFO!$C$14="Mechano-Informatik in der Robotik
",Modulplaner_WINFO!$C$14="Web-Anwendungen und Serviceorientierte Architekturen I
",Modulplaner_WINFO!$C$14="Wirtschaftsinformatik I
",Modulplaner_WINFO!$C$14="Wirtschaftsinformatik II
"),4,IF(OR(Modulplaner_WINFO!$C$14="Algorithmen für planare Graphen
",Modulplaner_WINFO!$C$14="Algorithmische Methoden für schwere Optimierungsprobleme
",Modulplaner_WINFO!$C$14="Basispraktikum Web-Anwendungen und Serviceorientierte Architekturen (I)
",Modulplaner_WINFO!$C$14="Einführung in das Privatrecht
",Modulplaner_WINFO!$C$14="Flächen im CAD
",Modulplaner_WINFO!$C$14="Geometrische Grundlagen der Geometrieverarbeitung
",Modulplaner_WINFO!$C$14="Kurven im CAD
",Modulplaner_WINFO!$C$14="Mobile Computing und Internet der Dinge
",Modulplaner_WINFO!$C$14="Programmieren
",Modulplaner_WINFO!$C$14="Volkswirtschaftslehre
"),5,IF(OR(Modulplaner_WINFO!$C$14="Algorithmen I
",Modulplaner_WINFO!$C$14="Algorithmen II
",Modulplaner_WINFO!$C$14="Computergrafik
",Modulplaner_WINFO!$C$14="Digitaltechnik und Entwurfsverfahren
",Modulplaner_WINFO!$C$14="Echtzeitsysteme
",Modulplaner_WINFO!$C$14="Formale Systeme
",Modulplaner_WINFO!$C$14="Geistiger Eigentum und Datenschutz
",Modulplaner_WINFO!$C$14="Grundbegriffe der Informatik
",Modulplaner_WINFO!$C$14="Kognitive Systeme
",Modulplaner_WINFO!$C$14="Mensch-Maschine-Interaktion
",Modulplaner_WINFO!$C$14="Rechnerorganisation
",Modulplaner_WINFO!$C$14="Rechnerstrukturen
",Modulplaner_WINFO!$C$14="Robotik I - Einführung in die Robotik
",Modulplaner_WINFO!$C$14="Sicherheit
",Modulplaner_WINFO!$C$14="Softwaretechnik I
",Modulplaner_WINFO!$C$14="Softwaretechnik II
",Modulplaner_WINFO!$C$14="Telematik
",Modulplaner_WINFO!$C$14="Theoretische Informatik
",Modulplaner_WINFO!$C$14="Verfassungs- und Verwaltungsrecht
"),6,IF(OR(Modulplaner_WINFO!$C$14="Angewandte Informatik
",Modulplaner_WINFO!$C$14="Betriebswirtschafslehre
",Modulplaner_WINFO!$C$14="Mathematik I
",Modulplaner_WINFO!$C$14="Mathematik II
",Modulplaner_WINFO!$C$14="Teamprojekt Softwareentwicklung
"),8,IF(Modulplaner_WINFO!$C$14="Einführung in die Statistik
",10,9))))))))</f>
        <v>0</v>
      </c>
      <c r="F35" s="104">
        <f>IF(ISBLANK(Modulplaner_WINFO!$E$14),0,MIN(Modulplaner_WINFO!$F$14,IF(OR(Modulplaner_WINFO!$E$14="Geometrische Optimierung
",Modulplaner_WINFO!$E$14="Mikroprozessoren I
"),3,IF(OR(Modulplaner_WINFO!$E$14="Basispraktikum Arbeiten mit Datenbanksystemen
",Modulplaner_WINFO!$E$14="Basispraktikum Mobile Roboter
",Modulplaner_WINFO!$E$14="Basispraktikum Protocol Engineering
",Modulplaner_WINFO!$E$14="Basispraktikum TI: Hardwarenaher Systementwurf
",Modulplaner_WINFO!$E$14="Basispraktikum zum ICPC-Programmierwettbewerb
",Modulplaner_WINFO!$E$14="Datenbanksysteme
",Modulplaner_WINFO!$E$14="Einführung in Rechnernetze
",Modulplaner_WINFO!$E$14="Lego Mindstorms - Basispraktikum
",Modulplaner_WINFO!$E$14="MARS-Basispraktikum
",Modulplaner_WINFO!$E$14="Mechano-Informatik in der Robotik
",Modulplaner_WINFO!$E$14="Web-Anwendungen und Serviceorientierte Architekturen I
",Modulplaner_WINFO!$E$14="Wirtschaftsinformatik I
",Modulplaner_WINFO!$E$14="Wirtschaftsinformatik II
"),4,IF(OR(Modulplaner_WINFO!$E$14="Algorithmen für planare Graphen
",Modulplaner_WINFO!$E$14="Algorithmische Methoden für schwere Optimierungsprobleme
",Modulplaner_WINFO!$E$14="Basispraktikum Web-Anwendungen und Serviceorientierte Architekturen (I)
",Modulplaner_WINFO!$E$14="Einführung in das Privatrecht
",Modulplaner_WINFO!$E$14="Flächen im CAD
",Modulplaner_WINFO!$E$14="Geometrische Grundlagen der Geometrieverarbeitung
",Modulplaner_WINFO!$E$14="Kurven im CAD
",Modulplaner_WINFO!$E$14="Mobile Computing und Internet der Dinge
",Modulplaner_WINFO!$E$14="Programmieren
",Modulplaner_WINFO!$E$14="Volkswirtschaftslehre
"),5,IF(OR(Modulplaner_WINFO!$E$14="Algorithmen I
",Modulplaner_WINFO!$E$14="Algorithmen II
",Modulplaner_WINFO!$E$14="Computergrafik
",Modulplaner_WINFO!$E$14="Digitaltechnik und Entwurfsverfahren
",Modulplaner_WINFO!$E$14="Echtzeitsysteme
",Modulplaner_WINFO!$E$14="Formale Systeme
",Modulplaner_WINFO!$E$14="Geistiger Eigentum und Datenschutz
",Modulplaner_WINFO!$E$14="Grundbegriffe der Informatik
",Modulplaner_WINFO!$E$14="Kognitive Systeme
",Modulplaner_WINFO!$E$14="Mensch-Maschine-Interaktion
",Modulplaner_WINFO!$E$14="Rechnerorganisation
",Modulplaner_WINFO!$E$14="Rechnerstrukturen
",Modulplaner_WINFO!$E$14="Robotik I - Einführung in die Robotik
",Modulplaner_WINFO!$E$14="Sicherheit
",Modulplaner_WINFO!$E$14="Softwaretechnik I
",Modulplaner_WINFO!$E$14="Softwaretechnik II
",Modulplaner_WINFO!$E$14="Telematik
",Modulplaner_WINFO!$E$14="Theoretische Informatik
",Modulplaner_WINFO!$E$14="Verfassungs- und Verwaltungsrecht
"),6,IF(OR(Modulplaner_WINFO!$E$14="Angewandte Informatik
",Modulplaner_WINFO!$E$14="Betriebswirtschafslehre
",Modulplaner_WINFO!$E$14="Mathematik I
",Modulplaner_WINFO!$E$14="Mathematik II
",Modulplaner_WINFO!$E$14="Teamprojekt Softwareentwicklung
"),8,IF(Modulplaner_WINFO!$E$14="Einführung in die Statistik
",10,9))))))))</f>
        <v>0</v>
      </c>
      <c r="G35" s="104">
        <f>IF(ISBLANK(Modulplaner_WINFO!$G$14),0,MIN(Modulplaner_WINFO!$H$14,IF(OR(Modulplaner_WINFO!$G$14="Geometrische Optimierung
",Modulplaner_WINFO!$G$14="Mikroprozessoren I
"),3,IF(OR(Modulplaner_WINFO!$G$14="Basispraktikum Arbeiten mit Datenbanksystemen
",Modulplaner_WINFO!$G$14="Basispraktikum Mobile Roboter
",Modulplaner_WINFO!$G$14="Basispraktikum Protocol Engineering
",Modulplaner_WINFO!$G$14="Basispraktikum TI: Hardwarenaher Systementwurf
",Modulplaner_WINFO!$G$14="Basispraktikum zum ICPC-Programmierwettbewerb
",Modulplaner_WINFO!$G$14="Datenbanksysteme
",Modulplaner_WINFO!$G$14="Einführung in Rechnernetze
",Modulplaner_WINFO!$G$14="Lego Mindstorms - Basispraktikum
",Modulplaner_WINFO!$G$14="MARS-Basispraktikum
",Modulplaner_WINFO!$G$14="Mechano-Informatik in der Robotik
",Modulplaner_WINFO!$G$14="Web-Anwendungen und Serviceorientierte Architekturen I
",Modulplaner_WINFO!$G$14="Wirtschaftsinformatik I
",Modulplaner_WINFO!$G$14="Wirtschaftsinformatik II
"),4,IF(OR(Modulplaner_WINFO!$G$14="Algorithmen für planare Graphen
",Modulplaner_WINFO!$G$14="Algorithmische Methoden für schwere Optimierungsprobleme
",Modulplaner_WINFO!$G$14="Basispraktikum Web-Anwendungen und Serviceorientierte Architekturen (I)
",Modulplaner_WINFO!$G$14="Einführung in das Privatrecht
",Modulplaner_WINFO!$G$14="Flächen im CAD
",Modulplaner_WINFO!$G$14="Geometrische Grundlagen der Geometrieverarbeitung
",Modulplaner_WINFO!$G$14="Kurven im CAD
",Modulplaner_WINFO!$G$14="Mobile Computing und Internet der Dinge
",Modulplaner_WINFO!$G$14="Programmieren
",Modulplaner_WINFO!$G$14="Volkswirtschaftslehre
"),5,IF(OR(Modulplaner_WINFO!$G$14="Algorithmen I
",Modulplaner_WINFO!$G$14="Algorithmen II
",Modulplaner_WINFO!$G$14="Computergrafik
",Modulplaner_WINFO!$G$14="Digitaltechnik und Entwurfsverfahren
",Modulplaner_WINFO!$G$14="Echtzeitsysteme
",Modulplaner_WINFO!$G$14="Formale Systeme
",Modulplaner_WINFO!$G$14="Geistiger Eigentum und Datenschutz
",Modulplaner_WINFO!$G$14="Grundbegriffe der Informatik
",Modulplaner_WINFO!$G$14="Kognitive Systeme
",Modulplaner_WINFO!$G$14="Mensch-Maschine-Interaktion
",Modulplaner_WINFO!$G$14="Rechnerorganisation
",Modulplaner_WINFO!$G$14="Rechnerstrukturen
",Modulplaner_WINFO!$G$14="Robotik I - Einführung in die Robotik
",Modulplaner_WINFO!$G$14="Sicherheit
",Modulplaner_WINFO!$G$14="Softwaretechnik I
",Modulplaner_WINFO!$G$14="Softwaretechnik II
",Modulplaner_WINFO!$G$14="Telematik
",Modulplaner_WINFO!$G$14="Theoretische Informatik
",Modulplaner_WINFO!$G$14="Verfassungs- und Verwaltungsrecht
"),6,IF(OR(Modulplaner_WINFO!$G$14="Angewandte Informatik
",Modulplaner_WINFO!$G$14="Betriebswirtschafslehre
",Modulplaner_WINFO!$G$14="Mathematik I
",Modulplaner_WINFO!$G$14="Mathematik II
",Modulplaner_WINFO!$G$14="Teamprojekt Softwareentwicklung
"),8,IF(Modulplaner_WINFO!$G$14="Einführung in die Statistik
",10,9))))))))</f>
        <v>0</v>
      </c>
      <c r="H35" s="104">
        <f>IF(ISBLANK(Modulplaner_WINFO!$I$14),0,MIN(Modulplaner_WINFO!$J$14,IF(OR(Modulplaner_WINFO!$I$14="Geometrische Optimierung
",Modulplaner_WINFO!$I$14="Mikroprozessoren I
"),3,IF(OR(Modulplaner_WINFO!$I$14="Basispraktikum Arbeiten mit Datenbanksystemen
",Modulplaner_WINFO!$I$14="Basispraktikum Mobile Roboter
",Modulplaner_WINFO!$I$14="Basispraktikum Protocol Engineering
",Modulplaner_WINFO!$I$14="Basispraktikum TI: Hardwarenaher Systementwurf
",Modulplaner_WINFO!$I$14="Basispraktikum zum ICPC-Programmierwettbewerb
",Modulplaner_WINFO!$I$14="Datenbanksysteme
",Modulplaner_WINFO!$I$14="Einführung in Rechnernetze
",Modulplaner_WINFO!$I$14="Lego Mindstorms - Basispraktikum
",Modulplaner_WINFO!$I$14="MARS-Basispraktikum
",Modulplaner_WINFO!$I$14="Mechano-Informatik in der Robotik
",Modulplaner_WINFO!$I$14="Web-Anwendungen und Serviceorientierte Architekturen I
",Modulplaner_WINFO!$I$14="Wirtschaftsinformatik I
",Modulplaner_WINFO!$I$14="Wirtschaftsinformatik II
"),4,IF(OR(Modulplaner_WINFO!$I$14="Algorithmen für planare Graphen
",Modulplaner_WINFO!$I$14="Algorithmische Methoden für schwere Optimierungsprobleme
",Modulplaner_WINFO!$I$14="Basispraktikum Web-Anwendungen und Serviceorientierte Architekturen (I)
",Modulplaner_WINFO!$I$14="Einführung in das Privatrecht
",Modulplaner_WINFO!$I$14="Flächen im CAD
",Modulplaner_WINFO!$I$14="Geometrische Grundlagen der Geometrieverarbeitung
",Modulplaner_WINFO!$I$14="Kurven im CAD
",Modulplaner_WINFO!$I$14="Mobile Computing und Internet der Dinge
",Modulplaner_WINFO!$I$14="Programmieren
",Modulplaner_WINFO!$I$14="Volkswirtschaftslehre
"),5,IF(OR(Modulplaner_WINFO!$I$14="Algorithmen I
",Modulplaner_WINFO!$I$14="Algorithmen II
",Modulplaner_WINFO!$I$14="Computergrafik
",Modulplaner_WINFO!$I$14="Digitaltechnik und Entwurfsverfahren
",Modulplaner_WINFO!$I$14="Echtzeitsysteme
",Modulplaner_WINFO!$I$14="Formale Systeme
",Modulplaner_WINFO!$I$14="Geistiger Eigentum und Datenschutz
",Modulplaner_WINFO!$I$14="Grundbegriffe der Informatik
",Modulplaner_WINFO!$I$14="Kognitive Systeme
",Modulplaner_WINFO!$I$14="Mensch-Maschine-Interaktion
",Modulplaner_WINFO!$I$14="Rechnerorganisation
",Modulplaner_WINFO!$I$14="Rechnerstrukturen
",Modulplaner_WINFO!$I$14="Robotik I - Einführung in die Robotik
",Modulplaner_WINFO!$I$14="Sicherheit
",Modulplaner_WINFO!$I$14="Softwaretechnik I
",Modulplaner_WINFO!$I$14="Softwaretechnik II
",Modulplaner_WINFO!$I$14="Telematik
",Modulplaner_WINFO!$I$14="Theoretische Informatik
",Modulplaner_WINFO!$I$14="Verfassungs- und Verwaltungsrecht
"),6,IF(OR(Modulplaner_WINFO!$I$14="Angewandte Informatik
",Modulplaner_WINFO!$I$14="Betriebswirtschafslehre
",Modulplaner_WINFO!$I$14="Mathematik I
",Modulplaner_WINFO!$I$14="Mathematik II
",Modulplaner_WINFO!$I$14="Teamprojekt Softwareentwicklung
"),8,IF(Modulplaner_WINFO!$I$14="Einführung in die Statistik
",10,9))))))))</f>
        <v>0</v>
      </c>
      <c r="I35" s="104">
        <f>IF(ISBLANK(Modulplaner_WINFO!$K$14),0,MIN(Modulplaner_WINFO!$L$14,IF(OR(Modulplaner_WINFO!$K$14="Geometrische Optimierung
",Modulplaner_WINFO!$K$14="Mikroprozessoren I
"),3,IF(OR(Modulplaner_WINFO!$K$14="Basispraktikum Arbeiten mit Datenbanksystemen
",Modulplaner_WINFO!$K$14="Basispraktikum Mobile Roboter
",Modulplaner_WINFO!$K$14="Basispraktikum Protocol Engineering
",Modulplaner_WINFO!$K$14="Basispraktikum TI: Hardwarenaher Systementwurf
",Modulplaner_WINFO!$K$14="Basispraktikum zum ICPC-Programmierwettbewerb
",Modulplaner_WINFO!$K$14="Datenbanksysteme
",Modulplaner_WINFO!$K$14="Einführung in Rechnernetze
",Modulplaner_WINFO!$K$14="Lego Mindstorms - Basispraktikum
",Modulplaner_WINFO!$K$14="MARS-Basispraktikum
",Modulplaner_WINFO!$K$14="Mechano-Informatik in der Robotik
",Modulplaner_WINFO!$K$14="Web-Anwendungen und Serviceorientierte Architekturen I
",Modulplaner_WINFO!$K$14="Wirtschaftsinformatik I
",Modulplaner_WINFO!$K$14="Wirtschaftsinformatik II
"),4,IF(OR(Modulplaner_WINFO!$K$14="Algorithmen für planare Graphen
",Modulplaner_WINFO!$K$14="Algorithmische Methoden für schwere Optimierungsprobleme
",Modulplaner_WINFO!$K$14="Basispraktikum Web-Anwendungen und Serviceorientierte Architekturen (I)
",Modulplaner_WINFO!$K$14="Einführung in das Privatrecht
",Modulplaner_WINFO!$K$14="Flächen im CAD
",Modulplaner_WINFO!$K$14="Geometrische Grundlagen der Geometrieverarbeitung
",Modulplaner_WINFO!$K$14="Kurven im CAD
",Modulplaner_WINFO!$K$14="Mobile Computing und Internet der Dinge
",Modulplaner_WINFO!$K$14="Programmieren
",Modulplaner_WINFO!$K$14="Volkswirtschaftslehre
"),5,IF(OR(Modulplaner_WINFO!$K$14="Algorithmen I
",Modulplaner_WINFO!$K$14="Algorithmen II
",Modulplaner_WINFO!$K$14="Computergrafik
",Modulplaner_WINFO!$K$14="Digitaltechnik und Entwurfsverfahren
",Modulplaner_WINFO!$K$14="Echtzeitsysteme
",Modulplaner_WINFO!$K$14="Formale Systeme
",Modulplaner_WINFO!$K$14="Geistiger Eigentum und Datenschutz
",Modulplaner_WINFO!$K$14="Grundbegriffe der Informatik
",Modulplaner_WINFO!$K$14="Kognitive Systeme
",Modulplaner_WINFO!$K$14="Mensch-Maschine-Interaktion
",Modulplaner_WINFO!$K$14="Rechnerorganisation
",Modulplaner_WINFO!$K$14="Rechnerstrukturen
",Modulplaner_WINFO!$K$14="Robotik I - Einführung in die Robotik
",Modulplaner_WINFO!$K$14="Sicherheit
",Modulplaner_WINFO!$K$14="Softwaretechnik I
",Modulplaner_WINFO!$K$14="Softwaretechnik II
",Modulplaner_WINFO!$K$14="Telematik
",Modulplaner_WINFO!$K$14="Theoretische Informatik
",Modulplaner_WINFO!$K$14="Verfassungs- und Verwaltungsrecht
"),6,IF(OR(Modulplaner_WINFO!$K$14="Angewandte Informatik
",Modulplaner_WINFO!$K$14="Betriebswirtschafslehre
",Modulplaner_WINFO!$K$14="Mathematik I
",Modulplaner_WINFO!$K$14="Mathematik II
",Modulplaner_WINFO!$K$14="Teamprojekt Softwareentwicklung
"),8,IF(Modulplaner_WINFO!$K$14="Einführung in die Statistik
",10,9))))))))</f>
        <v>0</v>
      </c>
      <c r="J35" s="104">
        <f>IF(ISBLANK(Modulplaner_WINFO!$M$14),0,MIN(Modulplaner_WINFO!$N$14,IF(OR(Modulplaner_WINFO!$M$14="Geometrische Optimierung
",Modulplaner_WINFO!$M$14="Mikroprozessoren I
"),3,IF(OR(Modulplaner_WINFO!$M$14="Basispraktikum Arbeiten mit Datenbanksystemen
",Modulplaner_WINFO!$M$14="Basispraktikum Mobile Roboter
",Modulplaner_WINFO!$M$14="Basispraktikum Protocol Engineering
",Modulplaner_WINFO!$M$14="Basispraktikum TI: Hardwarenaher Systementwurf
",Modulplaner_WINFO!$M$14="Basispraktikum zum ICPC-Programmierwettbewerb
",Modulplaner_WINFO!$M$14="Datenbanksysteme
",Modulplaner_WINFO!$M$14="Einführung in Rechnernetze
",Modulplaner_WINFO!$M$14="Lego Mindstorms - Basispraktikum
",Modulplaner_WINFO!$M$14="MARS-Basispraktikum
",Modulplaner_WINFO!$M$14="Mechano-Informatik in der Robotik
",Modulplaner_WINFO!$M$14="Web-Anwendungen und Serviceorientierte Architekturen I
",Modulplaner_WINFO!$M$14="Wirtschaftsinformatik I
",Modulplaner_WINFO!$M$14="Wirtschaftsinformatik II
"),4,IF(OR(Modulplaner_WINFO!$M$14="Algorithmen für planare Graphen
",Modulplaner_WINFO!$M$14="Algorithmische Methoden für schwere Optimierungsprobleme
",Modulplaner_WINFO!$M$14="Basispraktikum Web-Anwendungen und Serviceorientierte Architekturen (I)
",Modulplaner_WINFO!$M$14="Einführung in das Privatrecht
",Modulplaner_WINFO!$M$14="Flächen im CAD
",Modulplaner_WINFO!$M$14="Geometrische Grundlagen der Geometrieverarbeitung
",Modulplaner_WINFO!$M$14="Kurven im CAD
",Modulplaner_WINFO!$M$14="Mobile Computing und Internet der Dinge
",Modulplaner_WINFO!$M$14="Programmieren
",Modulplaner_WINFO!$M$14="Volkswirtschaftslehre
"),5,IF(OR(Modulplaner_WINFO!$M$14="Algorithmen I
",Modulplaner_WINFO!$M$14="Algorithmen II
",Modulplaner_WINFO!$M$14="Computergrafik
",Modulplaner_WINFO!$M$14="Digitaltechnik und Entwurfsverfahren
",Modulplaner_WINFO!$M$14="Echtzeitsysteme
",Modulplaner_WINFO!$M$14="Formale Systeme
",Modulplaner_WINFO!$M$14="Geistiger Eigentum und Datenschutz
",Modulplaner_WINFO!$M$14="Grundbegriffe der Informatik
",Modulplaner_WINFO!$M$14="Kognitive Systeme
",Modulplaner_WINFO!$M$14="Mensch-Maschine-Interaktion
",Modulplaner_WINFO!$M$14="Rechnerorganisation
",Modulplaner_WINFO!$M$14="Rechnerstrukturen
",Modulplaner_WINFO!$M$14="Robotik I - Einführung in die Robotik
",Modulplaner_WINFO!$M$14="Sicherheit
",Modulplaner_WINFO!$M$14="Softwaretechnik I
",Modulplaner_WINFO!$M$14="Softwaretechnik II
",Modulplaner_WINFO!$M$14="Telematik
",Modulplaner_WINFO!$M$14="Theoretische Informatik
",Modulplaner_WINFO!$M$14="Verfassungs- und Verwaltungsrecht
"),6,IF(OR(Modulplaner_WINFO!$M$14="Angewandte Informatik
",Modulplaner_WINFO!$M$14="Betriebswirtschafslehre
",Modulplaner_WINFO!$M$14="Mathematik I
",Modulplaner_WINFO!$M$14="Mathematik II
",Modulplaner_WINFO!$M$14="Teamprojekt Softwareentwicklung
"),8,IF(Modulplaner_WINFO!$M$14="Einführung in die Statistik
",10,9))))))))</f>
        <v>0</v>
      </c>
      <c r="K35" s="104">
        <f>IF(ISBLANK(Modulplaner_WINFO!$O$14),0,MIN(Modulplaner_WINFO!$P$14,IF(OR(Modulplaner_WINFO!$O$14="Geometrische Optimierung
",Modulplaner_WINFO!$O$14="Mikroprozessoren I
"),3,IF(OR(Modulplaner_WINFO!$O$14="Basispraktikum Arbeiten mit Datenbanksystemen
",Modulplaner_WINFO!$O$14="Basispraktikum Mobile Roboter
",Modulplaner_WINFO!$O$14="Basispraktikum Protocol Engineering
",Modulplaner_WINFO!$O$14="Basispraktikum TI: Hardwarenaher Systementwurf
",Modulplaner_WINFO!$O$14="Basispraktikum zum ICPC-Programmierwettbewerb
",Modulplaner_WINFO!$O$14="Datenbanksysteme
",Modulplaner_WINFO!$O$14="Einführung in Rechnernetze
",Modulplaner_WINFO!$O$14="Lego Mindstorms - Basispraktikum
",Modulplaner_WINFO!$O$14="MARS-Basispraktikum
",Modulplaner_WINFO!$O$14="Mechano-Informatik in der Robotik
",Modulplaner_WINFO!$O$14="Web-Anwendungen und Serviceorientierte Architekturen I
",Modulplaner_WINFO!$O$14="Wirtschaftsinformatik I
",Modulplaner_WINFO!$O$14="Wirtschaftsinformatik II
"),4,IF(OR(Modulplaner_WINFO!$O$14="Algorithmen für planare Graphen
",Modulplaner_WINFO!$O$14="Algorithmische Methoden für schwere Optimierungsprobleme
",Modulplaner_WINFO!$O$14="Basispraktikum Web-Anwendungen und Serviceorientierte Architekturen (I)
",Modulplaner_WINFO!$O$14="Einführung in das Privatrecht
",Modulplaner_WINFO!$O$14="Flächen im CAD
",Modulplaner_WINFO!$O$14="Geometrische Grundlagen der Geometrieverarbeitung
",Modulplaner_WINFO!$O$14="Kurven im CAD
",Modulplaner_WINFO!$O$14="Mobile Computing und Internet der Dinge
",Modulplaner_WINFO!$O$14="Programmieren
",Modulplaner_WINFO!$O$14="Volkswirtschaftslehre
"),5,IF(OR(Modulplaner_WINFO!$O$14="Algorithmen I
",Modulplaner_WINFO!$O$14="Algorithmen II
",Modulplaner_WINFO!$O$14="Computergrafik
",Modulplaner_WINFO!$O$14="Digitaltechnik und Entwurfsverfahren
",Modulplaner_WINFO!$O$14="Echtzeitsysteme
",Modulplaner_WINFO!$O$14="Formale Systeme
",Modulplaner_WINFO!$O$14="Geistiger Eigentum und Datenschutz
",Modulplaner_WINFO!$O$14="Grundbegriffe der Informatik
",Modulplaner_WINFO!$O$14="Kognitive Systeme
",Modulplaner_WINFO!$O$14="Mensch-Maschine-Interaktion
",Modulplaner_WINFO!$O$14="Rechnerorganisation
",Modulplaner_WINFO!$O$14="Rechnerstrukturen
",Modulplaner_WINFO!$O$14="Robotik I - Einführung in die Robotik
",Modulplaner_WINFO!$O$14="Sicherheit
",Modulplaner_WINFO!$O$14="Softwaretechnik I
",Modulplaner_WINFO!$O$14="Softwaretechnik II
",Modulplaner_WINFO!$O$14="Telematik
",Modulplaner_WINFO!$O$14="Theoretische Informatik
",Modulplaner_WINFO!$O$14="Verfassungs- und Verwaltungsrecht
"),6,IF(OR(Modulplaner_WINFO!$O$14="Angewandte Informatik
",Modulplaner_WINFO!$O$14="Betriebswirtschafslehre
",Modulplaner_WINFO!$O$14="Mathematik I
",Modulplaner_WINFO!$O$14="Mathematik II
",Modulplaner_WINFO!$O$14="Teamprojekt Softwareentwicklung
"),8,IF(Modulplaner_WINFO!$O$14="Einführung in die Statistik
",10,9))))))))</f>
        <v>0</v>
      </c>
      <c r="L35" s="104">
        <f>IF(ISBLANK(Modulplaner_WINFO!$Q$14),0,MIN(Modulplaner_WINFO!$R$14,IF(OR(Modulplaner_WINFO!$Q$14="Geometrische Optimierung
",Modulplaner_WINFO!$Q$14="Mikroprozessoren I
"),3,IF(OR(Modulplaner_WINFO!$Q$14="Basispraktikum Arbeiten mit Datenbanksystemen
",Modulplaner_WINFO!$Q$14="Basispraktikum Mobile Roboter
",Modulplaner_WINFO!$Q$14="Basispraktikum Protocol Engineering
",Modulplaner_WINFO!$Q$14="Basispraktikum TI: Hardwarenaher Systementwurf
",Modulplaner_WINFO!$Q$14="Basispraktikum zum ICPC-Programmierwettbewerb
",Modulplaner_WINFO!$Q$14="Datenbanksysteme
",Modulplaner_WINFO!$Q$14="Einführung in Rechnernetze
",Modulplaner_WINFO!$Q$14="Lego Mindstorms - Basispraktikum
",Modulplaner_WINFO!$Q$14="MARS-Basispraktikum
",Modulplaner_WINFO!$Q$14="Mechano-Informatik in der Robotik
",Modulplaner_WINFO!$Q$14="Web-Anwendungen und Serviceorientierte Architekturen I
",Modulplaner_WINFO!$Q$14="Wirtschaftsinformatik I
",Modulplaner_WINFO!$Q$14="Wirtschaftsinformatik II
"),4,IF(OR(Modulplaner_WINFO!$Q$14="Algorithmen für planare Graphen
",Modulplaner_WINFO!$Q$14="Algorithmische Methoden für schwere Optimierungsprobleme
",Modulplaner_WINFO!$Q$14="Basispraktikum Web-Anwendungen und Serviceorientierte Architekturen (I)
",Modulplaner_WINFO!$Q$14="Einführung in das Privatrecht
",Modulplaner_WINFO!$Q$14="Flächen im CAD
",Modulplaner_WINFO!$Q$14="Geometrische Grundlagen der Geometrieverarbeitung
",Modulplaner_WINFO!$Q$14="Kurven im CAD
",Modulplaner_WINFO!$Q$14="Mobile Computing und Internet der Dinge
",Modulplaner_WINFO!$Q$14="Programmieren
",Modulplaner_WINFO!$Q$14="Volkswirtschaftslehre
"),5,IF(OR(Modulplaner_WINFO!$Q$14="Algorithmen I
",Modulplaner_WINFO!$Q$14="Algorithmen II
",Modulplaner_WINFO!$Q$14="Computergrafik
",Modulplaner_WINFO!$Q$14="Digitaltechnik und Entwurfsverfahren
",Modulplaner_WINFO!$Q$14="Echtzeitsysteme
",Modulplaner_WINFO!$Q$14="Formale Systeme
",Modulplaner_WINFO!$Q$14="Geistiger Eigentum und Datenschutz
",Modulplaner_WINFO!$Q$14="Grundbegriffe der Informatik
",Modulplaner_WINFO!$Q$14="Kognitive Systeme
",Modulplaner_WINFO!$Q$14="Mensch-Maschine-Interaktion
",Modulplaner_WINFO!$Q$14="Rechnerorganisation
",Modulplaner_WINFO!$Q$14="Rechnerstrukturen
",Modulplaner_WINFO!$Q$14="Robotik I - Einführung in die Robotik
",Modulplaner_WINFO!$Q$14="Sicherheit
",Modulplaner_WINFO!$Q$14="Softwaretechnik I
",Modulplaner_WINFO!$Q$14="Softwaretechnik II
",Modulplaner_WINFO!$Q$14="Telematik
",Modulplaner_WINFO!$Q$14="Theoretische Informatik
",Modulplaner_WINFO!$Q$14="Verfassungs- und Verwaltungsrecht
"),6,IF(OR(Modulplaner_WINFO!$Q$14="Angewandte Informatik
",Modulplaner_WINFO!$Q$14="Betriebswirtschafslehre
",Modulplaner_WINFO!$Q$14="Mathematik I
",Modulplaner_WINFO!$Q$14="Mathematik II
",Modulplaner_WINFO!$Q$14="Teamprojekt Softwareentwicklung
"),8,IF(Modulplaner_WINFO!$Q$14="Einführung in die Statistik
",10,9))))))))</f>
        <v>0</v>
      </c>
      <c r="M35" s="104">
        <f>IF(ISBLANK(Modulplaner_WINFO!$S$14),0,MIN(Modulplaner_WINFO!$T$14,IF(OR(Modulplaner_WINFO!$S$14="Geometrische Optimierung
",Modulplaner_WINFO!$S$14="Mikroprozessoren I
"),3,IF(OR(Modulplaner_WINFO!$S$14="Basispraktikum Arbeiten mit Datenbanksystemen
",Modulplaner_WINFO!$S$14="Basispraktikum Mobile Roboter
",Modulplaner_WINFO!$S$14="Basispraktikum Protocol Engineering
",Modulplaner_WINFO!$S$14="Basispraktikum TI: Hardwarenaher Systementwurf
",Modulplaner_WINFO!$S$14="Basispraktikum zum ICPC-Programmierwettbewerb
",Modulplaner_WINFO!$S$14="Datenbanksysteme
",Modulplaner_WINFO!$S$14="Einführung in Rechnernetze
",Modulplaner_WINFO!$S$14="Lego Mindstorms - Basispraktikum
",Modulplaner_WINFO!$S$14="MARS-Basispraktikum
",Modulplaner_WINFO!$S$14="Mechano-Informatik in der Robotik
",Modulplaner_WINFO!$S$14="Web-Anwendungen und Serviceorientierte Architekturen I
",Modulplaner_WINFO!$S$14="Wirtschaftsinformatik I
",Modulplaner_WINFO!$S$14="Wirtschaftsinformatik II
"),4,IF(OR(Modulplaner_WINFO!$S$14="Algorithmen für planare Graphen
",Modulplaner_WINFO!$S$14="Algorithmische Methoden für schwere Optimierungsprobleme
",Modulplaner_WINFO!$S$14="Basispraktikum Web-Anwendungen und Serviceorientierte Architekturen (I)
",Modulplaner_WINFO!$S$14="Einführung in das Privatrecht
",Modulplaner_WINFO!$S$14="Flächen im CAD
",Modulplaner_WINFO!$S$14="Geometrische Grundlagen der Geometrieverarbeitung
",Modulplaner_WINFO!$S$14="Kurven im CAD
",Modulplaner_WINFO!$S$14="Mobile Computing und Internet der Dinge
",Modulplaner_WINFO!$S$14="Programmieren
",Modulplaner_WINFO!$S$14="Volkswirtschaftslehre
"),5,IF(OR(Modulplaner_WINFO!$S$14="Algorithmen I
",Modulplaner_WINFO!$S$14="Algorithmen II
",Modulplaner_WINFO!$S$14="Computergrafik
",Modulplaner_WINFO!$S$14="Digitaltechnik und Entwurfsverfahren
",Modulplaner_WINFO!$S$14="Echtzeitsysteme
",Modulplaner_WINFO!$S$14="Formale Systeme
",Modulplaner_WINFO!$S$14="Geistiger Eigentum und Datenschutz
",Modulplaner_WINFO!$S$14="Grundbegriffe der Informatik
",Modulplaner_WINFO!$S$14="Kognitive Systeme
",Modulplaner_WINFO!$S$14="Mensch-Maschine-Interaktion
",Modulplaner_WINFO!$S$14="Rechnerorganisation
",Modulplaner_WINFO!$S$14="Rechnerstrukturen
",Modulplaner_WINFO!$S$14="Robotik I - Einführung in die Robotik
",Modulplaner_WINFO!$S$14="Sicherheit
",Modulplaner_WINFO!$S$14="Softwaretechnik I
",Modulplaner_WINFO!$S$14="Softwaretechnik II
",Modulplaner_WINFO!$S$14="Telematik
",Modulplaner_WINFO!$S$14="Theoretische Informatik
",Modulplaner_WINFO!$S$14="Verfassungs- und Verwaltungsrecht
"),6,IF(OR(Modulplaner_WINFO!$S$14="Angewandte Informatik
",Modulplaner_WINFO!$S$14="Betriebswirtschafslehre
",Modulplaner_WINFO!$S$14="Mathematik I
",Modulplaner_WINFO!$S$14="Mathematik II
",Modulplaner_WINFO!$S$14="Teamprojekt Softwareentwicklung
"),8,IF(Modulplaner_WINFO!$S$14="Einführung in die Statistik
",10,9))))))))</f>
        <v>0</v>
      </c>
    </row>
    <row r="36" spans="1:13" ht="43.2" x14ac:dyDescent="0.3">
      <c r="A36" s="15" t="s">
        <v>189</v>
      </c>
      <c r="B36">
        <v>5</v>
      </c>
      <c r="D36" s="22" t="s">
        <v>228</v>
      </c>
      <c r="E36" s="104">
        <f>IF(ISBLANK(Modulplaner_WINFO!$C$15),0,MIN(Modulplaner_WINFO!$D$15,IF(OR(Modulplaner_WINFO!$C$15="Geometrische Optimierung
",Modulplaner_WINFO!$C$15="Mikroprozessoren I
"),3,IF(OR(Modulplaner_WINFO!$C$15="Basispraktikum Arbeiten mit Datenbanksystemen
",Modulplaner_WINFO!$C$15="Basispraktikum Mobile Roboter
",Modulplaner_WINFO!$C$15="Basispraktikum Protocol Engineering
",Modulplaner_WINFO!$C$15="Basispraktikum TI: Hardwarenaher Systementwurf
",Modulplaner_WINFO!$C$15="Basispraktikum zum ICPC-Programmierwettbewerb
",Modulplaner_WINFO!$C$15="Datenbanksysteme
",Modulplaner_WINFO!$C$15="Einführung in Rechnernetze
",Modulplaner_WINFO!$C$15="Lego Mindstorms - Basispraktikum
",Modulplaner_WINFO!$C$15="MARS-Basispraktikum
",Modulplaner_WINFO!$C$15="Mechano-Informatik in der Robotik
",Modulplaner_WINFO!$C$15="Web-Anwendungen und Serviceorientierte Architekturen I
",Modulplaner_WINFO!$C$15="Wirtschaftsinformatik I
",Modulplaner_WINFO!$C$15="Wirtschaftsinformatik II
"),4,IF(OR(Modulplaner_WINFO!$C$15="Algorithmen für planare Graphen
",Modulplaner_WINFO!$C$15="Algorithmische Methoden für schwere Optimierungsprobleme
",Modulplaner_WINFO!$C$15="Basispraktikum Web-Anwendungen und Serviceorientierte Architekturen (I)
",Modulplaner_WINFO!$C$15="Einführung in das Privatrecht
",Modulplaner_WINFO!$C$15="Flächen im CAD
",Modulplaner_WINFO!$C$15="Geometrische Grundlagen der Geometrieverarbeitung
",Modulplaner_WINFO!$C$15="Kurven im CAD
",Modulplaner_WINFO!$C$15="Mobile Computing und Internet der Dinge
",Modulplaner_WINFO!$C$15="Programmieren
",Modulplaner_WINFO!$C$15="Volkswirtschaftslehre
"),5,IF(OR(Modulplaner_WINFO!$C$15="Algorithmen I
",Modulplaner_WINFO!$C$15="Algorithmen II
",Modulplaner_WINFO!$C$15="Computergrafik
",Modulplaner_WINFO!$C$15="Digitaltechnik und Entwurfsverfahren
",Modulplaner_WINFO!$C$15="Echtzeitsysteme
",Modulplaner_WINFO!$C$15="Formale Systeme
",Modulplaner_WINFO!$C$15="Geistiger Eigentum und Datenschutz
",Modulplaner_WINFO!$C$15="Grundbegriffe der Informatik
",Modulplaner_WINFO!$C$15="Kognitive Systeme
",Modulplaner_WINFO!$C$15="Mensch-Maschine-Interaktion
",Modulplaner_WINFO!$C$15="Rechnerorganisation
",Modulplaner_WINFO!$C$15="Rechnerstrukturen
",Modulplaner_WINFO!$C$15="Robotik I - Einführung in die Robotik
",Modulplaner_WINFO!$C$15="Sicherheit
",Modulplaner_WINFO!$C$15="Softwaretechnik I
",Modulplaner_WINFO!$C$15="Softwaretechnik II
",Modulplaner_WINFO!$C$15="Telematik
",Modulplaner_WINFO!$C$15="Theoretische Informatik
",Modulplaner_WINFO!$C$15="Verfassungs- und Verwaltungsrecht
"),6,IF(OR(Modulplaner_WINFO!$C$15="Angewandte Informatik
",Modulplaner_WINFO!$C$15="Betriebswirtschafslehre
",Modulplaner_WINFO!$C$15="Mathematik I
",Modulplaner_WINFO!$C$15="Mathematik II
",Modulplaner_WINFO!$C$15="Teamprojekt Softwareentwicklung
"),8,IF(Modulplaner_WINFO!$C$15="Einführung in die Statistik
",10,9))))))))</f>
        <v>0</v>
      </c>
      <c r="F36" s="104">
        <f>IF(ISBLANK(Modulplaner_WINFO!$E$15),0,MIN(Modulplaner_WINFO!$F$15,IF(OR(Modulplaner_WINFO!$E$15="Geometrische Optimierung
",Modulplaner_WINFO!$E$15="Mikroprozessoren I
"),3,IF(OR(Modulplaner_WINFO!$E$15="Basispraktikum Arbeiten mit Datenbanksystemen
",Modulplaner_WINFO!$E$15="Basispraktikum Mobile Roboter
",Modulplaner_WINFO!$E$15="Basispraktikum Protocol Engineering
",Modulplaner_WINFO!$E$15="Basispraktikum TI: Hardwarenaher Systementwurf
",Modulplaner_WINFO!$E$15="Basispraktikum zum ICPC-Programmierwettbewerb
",Modulplaner_WINFO!$E$15="Datenbanksysteme
",Modulplaner_WINFO!$E$15="Einführung in Rechnernetze
",Modulplaner_WINFO!$E$15="Lego Mindstorms - Basispraktikum
",Modulplaner_WINFO!$E$15="MARS-Basispraktikum
",Modulplaner_WINFO!$E$15="Mechano-Informatik in der Robotik
",Modulplaner_WINFO!$E$15="Web-Anwendungen und Serviceorientierte Architekturen I
",Modulplaner_WINFO!$E$15="Wirtschaftsinformatik I
",Modulplaner_WINFO!$E$15="Wirtschaftsinformatik II
"),4,IF(OR(Modulplaner_WINFO!$E$15="Algorithmen für planare Graphen
",Modulplaner_WINFO!$E$15="Algorithmische Methoden für schwere Optimierungsprobleme
",Modulplaner_WINFO!$E$15="Basispraktikum Web-Anwendungen und Serviceorientierte Architekturen (I)
",Modulplaner_WINFO!$E$15="Einführung in das Privatrecht
",Modulplaner_WINFO!$E$15="Flächen im CAD
",Modulplaner_WINFO!$E$15="Geometrische Grundlagen der Geometrieverarbeitung
",Modulplaner_WINFO!$E$15="Kurven im CAD
",Modulplaner_WINFO!$E$15="Mobile Computing und Internet der Dinge
",Modulplaner_WINFO!$E$15="Programmieren
",Modulplaner_WINFO!$E$15="Volkswirtschaftslehre
"),5,IF(OR(Modulplaner_WINFO!$E$15="Algorithmen I
",Modulplaner_WINFO!$E$15="Algorithmen II
",Modulplaner_WINFO!$E$15="Computergrafik
",Modulplaner_WINFO!$E$15="Digitaltechnik und Entwurfsverfahren
",Modulplaner_WINFO!$E$15="Echtzeitsysteme
",Modulplaner_WINFO!$E$15="Formale Systeme
",Modulplaner_WINFO!$E$15="Geistiger Eigentum und Datenschutz
",Modulplaner_WINFO!$E$15="Grundbegriffe der Informatik
",Modulplaner_WINFO!$E$15="Kognitive Systeme
",Modulplaner_WINFO!$E$15="Mensch-Maschine-Interaktion
",Modulplaner_WINFO!$E$15="Rechnerorganisation
",Modulplaner_WINFO!$E$15="Rechnerstrukturen
",Modulplaner_WINFO!$E$15="Robotik I - Einführung in die Robotik
",Modulplaner_WINFO!$E$15="Sicherheit
",Modulplaner_WINFO!$E$15="Softwaretechnik I
",Modulplaner_WINFO!$E$15="Softwaretechnik II
",Modulplaner_WINFO!$E$15="Telematik
",Modulplaner_WINFO!$E$15="Theoretische Informatik
",Modulplaner_WINFO!$E$15="Verfassungs- und Verwaltungsrecht
"),6,IF(OR(Modulplaner_WINFO!$E$15="Angewandte Informatik
",Modulplaner_WINFO!$E$15="Betriebswirtschafslehre
",Modulplaner_WINFO!$E$15="Mathematik I
",Modulplaner_WINFO!$E$15="Mathematik II
",Modulplaner_WINFO!$E$15="Teamprojekt Softwareentwicklung
"),8,IF(Modulplaner_WINFO!$E$15="Einführung in die Statistik
",10,9))))))))</f>
        <v>0</v>
      </c>
      <c r="G36" s="104">
        <f>IF(ISBLANK(Modulplaner_WINFO!$G$15),0,MIN(Modulplaner_WINFO!$H$15,IF(OR(Modulplaner_WINFO!$G$15="Geometrische Optimierung
",Modulplaner_WINFO!$G$15="Mikroprozessoren I
"),3,IF(OR(Modulplaner_WINFO!$G$15="Basispraktikum Arbeiten mit Datenbanksystemen
",Modulplaner_WINFO!$G$15="Basispraktikum Mobile Roboter
",Modulplaner_WINFO!$G$15="Basispraktikum Protocol Engineering
",Modulplaner_WINFO!$G$15="Basispraktikum TI: Hardwarenaher Systementwurf
",Modulplaner_WINFO!$G$15="Basispraktikum zum ICPC-Programmierwettbewerb
",Modulplaner_WINFO!$G$15="Datenbanksysteme
",Modulplaner_WINFO!$G$15="Einführung in Rechnernetze
",Modulplaner_WINFO!$G$15="Lego Mindstorms - Basispraktikum
",Modulplaner_WINFO!$G$15="MARS-Basispraktikum
",Modulplaner_WINFO!$G$15="Mechano-Informatik in der Robotik
",Modulplaner_WINFO!$G$15="Web-Anwendungen und Serviceorientierte Architekturen I
",Modulplaner_WINFO!$G$15="Wirtschaftsinformatik I
",Modulplaner_WINFO!$G$15="Wirtschaftsinformatik II
"),4,IF(OR(Modulplaner_WINFO!$G$15="Algorithmen für planare Graphen
",Modulplaner_WINFO!$G$15="Algorithmische Methoden für schwere Optimierungsprobleme
",Modulplaner_WINFO!$G$15="Basispraktikum Web-Anwendungen und Serviceorientierte Architekturen (I)
",Modulplaner_WINFO!$G$15="Einführung in das Privatrecht
",Modulplaner_WINFO!$G$15="Flächen im CAD
",Modulplaner_WINFO!$G$15="Geometrische Grundlagen der Geometrieverarbeitung
",Modulplaner_WINFO!$G$15="Kurven im CAD
",Modulplaner_WINFO!$G$15="Mobile Computing und Internet der Dinge
",Modulplaner_WINFO!$G$15="Programmieren
",Modulplaner_WINFO!$G$15="Volkswirtschaftslehre
"),5,IF(OR(Modulplaner_WINFO!$G$15="Algorithmen I
",Modulplaner_WINFO!$G$15="Algorithmen II
",Modulplaner_WINFO!$G$15="Computergrafik
",Modulplaner_WINFO!$G$15="Digitaltechnik und Entwurfsverfahren
",Modulplaner_WINFO!$G$15="Echtzeitsysteme
",Modulplaner_WINFO!$G$15="Formale Systeme
",Modulplaner_WINFO!$G$15="Geistiger Eigentum und Datenschutz
",Modulplaner_WINFO!$G$15="Grundbegriffe der Informatik
",Modulplaner_WINFO!$G$15="Kognitive Systeme
",Modulplaner_WINFO!$G$15="Mensch-Maschine-Interaktion
",Modulplaner_WINFO!$G$15="Rechnerorganisation
",Modulplaner_WINFO!$G$15="Rechnerstrukturen
",Modulplaner_WINFO!$G$15="Robotik I - Einführung in die Robotik
",Modulplaner_WINFO!$G$15="Sicherheit
",Modulplaner_WINFO!$G$15="Softwaretechnik I
",Modulplaner_WINFO!$G$15="Softwaretechnik II
",Modulplaner_WINFO!$G$15="Telematik
",Modulplaner_WINFO!$G$15="Theoretische Informatik
",Modulplaner_WINFO!$G$15="Verfassungs- und Verwaltungsrecht
"),6,IF(OR(Modulplaner_WINFO!$G$15="Angewandte Informatik
",Modulplaner_WINFO!$G$15="Betriebswirtschafslehre
",Modulplaner_WINFO!$G$15="Mathematik I
",Modulplaner_WINFO!$G$15="Mathematik II
",Modulplaner_WINFO!$G$15="Teamprojekt Softwareentwicklung
"),8,IF(Modulplaner_WINFO!$G$15="Einführung in die Statistik
",10,9))))))))</f>
        <v>0</v>
      </c>
      <c r="H36" s="104">
        <f>IF(ISBLANK(Modulplaner_WINFO!$I$15),0,MIN(Modulplaner_WINFO!$J$15,IF(OR(Modulplaner_WINFO!$I$15="Geometrische Optimierung
",Modulplaner_WINFO!$I$15="Mikroprozessoren I
"),3,IF(OR(Modulplaner_WINFO!$I$15="Basispraktikum Arbeiten mit Datenbanksystemen
",Modulplaner_WINFO!$I$15="Basispraktikum Mobile Roboter
",Modulplaner_WINFO!$I$15="Basispraktikum Protocol Engineering
",Modulplaner_WINFO!$I$15="Basispraktikum TI: Hardwarenaher Systementwurf
",Modulplaner_WINFO!$I$15="Basispraktikum zum ICPC-Programmierwettbewerb
",Modulplaner_WINFO!$I$15="Datenbanksysteme
",Modulplaner_WINFO!$I$15="Einführung in Rechnernetze
",Modulplaner_WINFO!$I$15="Lego Mindstorms - Basispraktikum
",Modulplaner_WINFO!$I$15="MARS-Basispraktikum
",Modulplaner_WINFO!$I$15="Mechano-Informatik in der Robotik
",Modulplaner_WINFO!$I$15="Web-Anwendungen und Serviceorientierte Architekturen I
",Modulplaner_WINFO!$I$15="Wirtschaftsinformatik I
",Modulplaner_WINFO!$I$15="Wirtschaftsinformatik II
"),4,IF(OR(Modulplaner_WINFO!$I$15="Algorithmen für planare Graphen
",Modulplaner_WINFO!$I$15="Algorithmische Methoden für schwere Optimierungsprobleme
",Modulplaner_WINFO!$I$15="Basispraktikum Web-Anwendungen und Serviceorientierte Architekturen (I)
",Modulplaner_WINFO!$I$15="Einführung in das Privatrecht
",Modulplaner_WINFO!$I$15="Flächen im CAD
",Modulplaner_WINFO!$I$15="Geometrische Grundlagen der Geometrieverarbeitung
",Modulplaner_WINFO!$I$15="Kurven im CAD
",Modulplaner_WINFO!$I$15="Mobile Computing und Internet der Dinge
",Modulplaner_WINFO!$I$15="Programmieren
",Modulplaner_WINFO!$I$15="Volkswirtschaftslehre
"),5,IF(OR(Modulplaner_WINFO!$I$15="Algorithmen I
",Modulplaner_WINFO!$I$15="Algorithmen II
",Modulplaner_WINFO!$I$15="Computergrafik
",Modulplaner_WINFO!$I$15="Digitaltechnik und Entwurfsverfahren
",Modulplaner_WINFO!$I$15="Echtzeitsysteme
",Modulplaner_WINFO!$I$15="Formale Systeme
",Modulplaner_WINFO!$I$15="Geistiger Eigentum und Datenschutz
",Modulplaner_WINFO!$I$15="Grundbegriffe der Informatik
",Modulplaner_WINFO!$I$15="Kognitive Systeme
",Modulplaner_WINFO!$I$15="Mensch-Maschine-Interaktion
",Modulplaner_WINFO!$I$15="Rechnerorganisation
",Modulplaner_WINFO!$I$15="Rechnerstrukturen
",Modulplaner_WINFO!$I$15="Robotik I - Einführung in die Robotik
",Modulplaner_WINFO!$I$15="Sicherheit
",Modulplaner_WINFO!$I$15="Softwaretechnik I
",Modulplaner_WINFO!$I$15="Softwaretechnik II
",Modulplaner_WINFO!$I$15="Telematik
",Modulplaner_WINFO!$I$15="Theoretische Informatik
",Modulplaner_WINFO!$I$15="Verfassungs- und Verwaltungsrecht
"),6,IF(OR(Modulplaner_WINFO!$I$15="Angewandte Informatik
",Modulplaner_WINFO!$I$15="Betriebswirtschafslehre
",Modulplaner_WINFO!$I$15="Mathematik I
",Modulplaner_WINFO!$I$15="Mathematik II
",Modulplaner_WINFO!$I$15="Teamprojekt Softwareentwicklung
"),8,IF(Modulplaner_WINFO!$I$15="Einführung in die Statistik
",10,9))))))))</f>
        <v>0</v>
      </c>
      <c r="I36" s="104">
        <f>IF(ISBLANK(Modulplaner_WINFO!$K$15),0,MIN(Modulplaner_WINFO!$L$15,IF(OR(Modulplaner_WINFO!$K$15="Geometrische Optimierung
",Modulplaner_WINFO!$K$15="Mikroprozessoren I
"),3,IF(OR(Modulplaner_WINFO!$K$15="Basispraktikum Arbeiten mit Datenbanksystemen
",Modulplaner_WINFO!$K$15="Basispraktikum Mobile Roboter
",Modulplaner_WINFO!$K$15="Basispraktikum Protocol Engineering
",Modulplaner_WINFO!$K$15="Basispraktikum TI: Hardwarenaher Systementwurf
",Modulplaner_WINFO!$K$15="Basispraktikum zum ICPC-Programmierwettbewerb
",Modulplaner_WINFO!$K$15="Datenbanksysteme
",Modulplaner_WINFO!$K$15="Einführung in Rechnernetze
",Modulplaner_WINFO!$K$15="Lego Mindstorms - Basispraktikum
",Modulplaner_WINFO!$K$15="MARS-Basispraktikum
",Modulplaner_WINFO!$K$15="Mechano-Informatik in der Robotik
",Modulplaner_WINFO!$K$15="Web-Anwendungen und Serviceorientierte Architekturen I
",Modulplaner_WINFO!$K$15="Wirtschaftsinformatik I
",Modulplaner_WINFO!$K$15="Wirtschaftsinformatik II
"),4,IF(OR(Modulplaner_WINFO!$K$15="Algorithmen für planare Graphen
",Modulplaner_WINFO!$K$15="Algorithmische Methoden für schwere Optimierungsprobleme
",Modulplaner_WINFO!$K$15="Basispraktikum Web-Anwendungen und Serviceorientierte Architekturen (I)
",Modulplaner_WINFO!$K$15="Einführung in das Privatrecht
",Modulplaner_WINFO!$K$15="Flächen im CAD
",Modulplaner_WINFO!$K$15="Geometrische Grundlagen der Geometrieverarbeitung
",Modulplaner_WINFO!$K$15="Kurven im CAD
",Modulplaner_WINFO!$K$15="Mobile Computing und Internet der Dinge
",Modulplaner_WINFO!$K$15="Programmieren
",Modulplaner_WINFO!$K$15="Volkswirtschaftslehre
"),5,IF(OR(Modulplaner_WINFO!$K$15="Algorithmen I
",Modulplaner_WINFO!$K$15="Algorithmen II
",Modulplaner_WINFO!$K$15="Computergrafik
",Modulplaner_WINFO!$K$15="Digitaltechnik und Entwurfsverfahren
",Modulplaner_WINFO!$K$15="Echtzeitsysteme
",Modulplaner_WINFO!$K$15="Formale Systeme
",Modulplaner_WINFO!$K$15="Geistiger Eigentum und Datenschutz
",Modulplaner_WINFO!$K$15="Grundbegriffe der Informatik
",Modulplaner_WINFO!$K$15="Kognitive Systeme
",Modulplaner_WINFO!$K$15="Mensch-Maschine-Interaktion
",Modulplaner_WINFO!$K$15="Rechnerorganisation
",Modulplaner_WINFO!$K$15="Rechnerstrukturen
",Modulplaner_WINFO!$K$15="Robotik I - Einführung in die Robotik
",Modulplaner_WINFO!$K$15="Sicherheit
",Modulplaner_WINFO!$K$15="Softwaretechnik I
",Modulplaner_WINFO!$K$15="Softwaretechnik II
",Modulplaner_WINFO!$K$15="Telematik
",Modulplaner_WINFO!$K$15="Theoretische Informatik
",Modulplaner_WINFO!$K$15="Verfassungs- und Verwaltungsrecht
"),6,IF(OR(Modulplaner_WINFO!$K$15="Angewandte Informatik
",Modulplaner_WINFO!$K$15="Betriebswirtschafslehre
",Modulplaner_WINFO!$K$15="Mathematik I
",Modulplaner_WINFO!$K$15="Mathematik II
",Modulplaner_WINFO!$K$15="Teamprojekt Softwareentwicklung
"),8,IF(Modulplaner_WINFO!$K$15="Einführung in die Statistik
",10,9))))))))</f>
        <v>0</v>
      </c>
      <c r="J36" s="104">
        <f>IF(ISBLANK(Modulplaner_WINFO!$M$15),0,MIN(Modulplaner_WINFO!$N$15,IF(OR(Modulplaner_WINFO!$M$15="Geometrische Optimierung
",Modulplaner_WINFO!$M$15="Mikroprozessoren I
"),3,IF(OR(Modulplaner_WINFO!$M$15="Basispraktikum Arbeiten mit Datenbanksystemen
",Modulplaner_WINFO!$M$15="Basispraktikum Mobile Roboter
",Modulplaner_WINFO!$M$15="Basispraktikum Protocol Engineering
",Modulplaner_WINFO!$M$15="Basispraktikum TI: Hardwarenaher Systementwurf
",Modulplaner_WINFO!$M$15="Basispraktikum zum ICPC-Programmierwettbewerb
",Modulplaner_WINFO!$M$15="Datenbanksysteme
",Modulplaner_WINFO!$M$15="Einführung in Rechnernetze
",Modulplaner_WINFO!$M$15="Lego Mindstorms - Basispraktikum
",Modulplaner_WINFO!$M$15="MARS-Basispraktikum
",Modulplaner_WINFO!$M$15="Mechano-Informatik in der Robotik
",Modulplaner_WINFO!$M$15="Web-Anwendungen und Serviceorientierte Architekturen I
",Modulplaner_WINFO!$M$15="Wirtschaftsinformatik I
",Modulplaner_WINFO!$M$15="Wirtschaftsinformatik II
"),4,IF(OR(Modulplaner_WINFO!$M$15="Algorithmen für planare Graphen
",Modulplaner_WINFO!$M$15="Algorithmische Methoden für schwere Optimierungsprobleme
",Modulplaner_WINFO!$M$15="Basispraktikum Web-Anwendungen und Serviceorientierte Architekturen (I)
",Modulplaner_WINFO!$M$15="Einführung in das Privatrecht
",Modulplaner_WINFO!$M$15="Flächen im CAD
",Modulplaner_WINFO!$M$15="Geometrische Grundlagen der Geometrieverarbeitung
",Modulplaner_WINFO!$M$15="Kurven im CAD
",Modulplaner_WINFO!$M$15="Mobile Computing und Internet der Dinge
",Modulplaner_WINFO!$M$15="Programmieren
",Modulplaner_WINFO!$M$15="Volkswirtschaftslehre
"),5,IF(OR(Modulplaner_WINFO!$M$15="Algorithmen I
",Modulplaner_WINFO!$M$15="Algorithmen II
",Modulplaner_WINFO!$M$15="Computergrafik
",Modulplaner_WINFO!$M$15="Digitaltechnik und Entwurfsverfahren
",Modulplaner_WINFO!$M$15="Echtzeitsysteme
",Modulplaner_WINFO!$M$15="Formale Systeme
",Modulplaner_WINFO!$M$15="Geistiger Eigentum und Datenschutz
",Modulplaner_WINFO!$M$15="Grundbegriffe der Informatik
",Modulplaner_WINFO!$M$15="Kognitive Systeme
",Modulplaner_WINFO!$M$15="Mensch-Maschine-Interaktion
",Modulplaner_WINFO!$M$15="Rechnerorganisation
",Modulplaner_WINFO!$M$15="Rechnerstrukturen
",Modulplaner_WINFO!$M$15="Robotik I - Einführung in die Robotik
",Modulplaner_WINFO!$M$15="Sicherheit
",Modulplaner_WINFO!$M$15="Softwaretechnik I
",Modulplaner_WINFO!$M$15="Softwaretechnik II
",Modulplaner_WINFO!$M$15="Telematik
",Modulplaner_WINFO!$M$15="Theoretische Informatik
",Modulplaner_WINFO!$M$15="Verfassungs- und Verwaltungsrecht
"),6,IF(OR(Modulplaner_WINFO!$M$15="Angewandte Informatik
",Modulplaner_WINFO!$M$15="Betriebswirtschafslehre
",Modulplaner_WINFO!$M$15="Mathematik I
",Modulplaner_WINFO!$M$15="Mathematik II
",Modulplaner_WINFO!$M$15="Teamprojekt Softwareentwicklung
"),8,IF(Modulplaner_WINFO!$M$15="Einführung in die Statistik
",10,9))))))))</f>
        <v>0</v>
      </c>
      <c r="K36" s="104">
        <f>IF(ISBLANK(Modulplaner_WINFO!$O$15),0,MIN(Modulplaner_WINFO!$P$15,IF(OR(Modulplaner_WINFO!$O$15="Geometrische Optimierung
",Modulplaner_WINFO!$O$15="Mikroprozessoren I
"),3,IF(OR(Modulplaner_WINFO!$O$15="Basispraktikum Arbeiten mit Datenbanksystemen
",Modulplaner_WINFO!$O$15="Basispraktikum Mobile Roboter
",Modulplaner_WINFO!$O$15="Basispraktikum Protocol Engineering
",Modulplaner_WINFO!$O$15="Basispraktikum TI: Hardwarenaher Systementwurf
",Modulplaner_WINFO!$O$15="Basispraktikum zum ICPC-Programmierwettbewerb
",Modulplaner_WINFO!$O$15="Datenbanksysteme
",Modulplaner_WINFO!$O$15="Einführung in Rechnernetze
",Modulplaner_WINFO!$O$15="Lego Mindstorms - Basispraktikum
",Modulplaner_WINFO!$O$15="MARS-Basispraktikum
",Modulplaner_WINFO!$O$15="Mechano-Informatik in der Robotik
",Modulplaner_WINFO!$O$15="Web-Anwendungen und Serviceorientierte Architekturen I
",Modulplaner_WINFO!$O$15="Wirtschaftsinformatik I
",Modulplaner_WINFO!$O$15="Wirtschaftsinformatik II
"),4,IF(OR(Modulplaner_WINFO!$O$15="Algorithmen für planare Graphen
",Modulplaner_WINFO!$O$15="Algorithmische Methoden für schwere Optimierungsprobleme
",Modulplaner_WINFO!$O$15="Basispraktikum Web-Anwendungen und Serviceorientierte Architekturen (I)
",Modulplaner_WINFO!$O$15="Einführung in das Privatrecht
",Modulplaner_WINFO!$O$15="Flächen im CAD
",Modulplaner_WINFO!$O$15="Geometrische Grundlagen der Geometrieverarbeitung
",Modulplaner_WINFO!$O$15="Kurven im CAD
",Modulplaner_WINFO!$O$15="Mobile Computing und Internet der Dinge
",Modulplaner_WINFO!$O$15="Programmieren
",Modulplaner_WINFO!$O$15="Volkswirtschaftslehre
"),5,IF(OR(Modulplaner_WINFO!$O$15="Algorithmen I
",Modulplaner_WINFO!$O$15="Algorithmen II
",Modulplaner_WINFO!$O$15="Computergrafik
",Modulplaner_WINFO!$O$15="Digitaltechnik und Entwurfsverfahren
",Modulplaner_WINFO!$O$15="Echtzeitsysteme
",Modulplaner_WINFO!$O$15="Formale Systeme
",Modulplaner_WINFO!$O$15="Geistiger Eigentum und Datenschutz
",Modulplaner_WINFO!$O$15="Grundbegriffe der Informatik
",Modulplaner_WINFO!$O$15="Kognitive Systeme
",Modulplaner_WINFO!$O$15="Mensch-Maschine-Interaktion
",Modulplaner_WINFO!$O$15="Rechnerorganisation
",Modulplaner_WINFO!$O$15="Rechnerstrukturen
",Modulplaner_WINFO!$O$15="Robotik I - Einführung in die Robotik
",Modulplaner_WINFO!$O$15="Sicherheit
",Modulplaner_WINFO!$O$15="Softwaretechnik I
",Modulplaner_WINFO!$O$15="Softwaretechnik II
",Modulplaner_WINFO!$O$15="Telematik
",Modulplaner_WINFO!$O$15="Theoretische Informatik
",Modulplaner_WINFO!$O$15="Verfassungs- und Verwaltungsrecht
"),6,IF(OR(Modulplaner_WINFO!$O$15="Angewandte Informatik
",Modulplaner_WINFO!$O$15="Betriebswirtschafslehre
",Modulplaner_WINFO!$O$15="Mathematik I
",Modulplaner_WINFO!$O$15="Mathematik II
",Modulplaner_WINFO!$O$15="Teamprojekt Softwareentwicklung
"),8,IF(Modulplaner_WINFO!$O$15="Einführung in die Statistik
",10,9))))))))</f>
        <v>0</v>
      </c>
      <c r="L36" s="104">
        <f>IF(ISBLANK(Modulplaner_WINFO!$Q$15),0,MIN(Modulplaner_WINFO!$R$15,IF(OR(Modulplaner_WINFO!$Q$15="Geometrische Optimierung
",Modulplaner_WINFO!$Q$15="Mikroprozessoren I
"),3,IF(OR(Modulplaner_WINFO!$Q$15="Basispraktikum Arbeiten mit Datenbanksystemen
",Modulplaner_WINFO!$Q$15="Basispraktikum Mobile Roboter
",Modulplaner_WINFO!$Q$15="Basispraktikum Protocol Engineering
",Modulplaner_WINFO!$Q$15="Basispraktikum TI: Hardwarenaher Systementwurf
",Modulplaner_WINFO!$Q$15="Basispraktikum zum ICPC-Programmierwettbewerb
",Modulplaner_WINFO!$Q$15="Datenbanksysteme
",Modulplaner_WINFO!$Q$15="Einführung in Rechnernetze
",Modulplaner_WINFO!$Q$15="Lego Mindstorms - Basispraktikum
",Modulplaner_WINFO!$Q$15="MARS-Basispraktikum
",Modulplaner_WINFO!$Q$15="Mechano-Informatik in der Robotik
",Modulplaner_WINFO!$Q$15="Web-Anwendungen und Serviceorientierte Architekturen I
",Modulplaner_WINFO!$Q$15="Wirtschaftsinformatik I
",Modulplaner_WINFO!$Q$15="Wirtschaftsinformatik II
"),4,IF(OR(Modulplaner_WINFO!$Q$15="Algorithmen für planare Graphen
",Modulplaner_WINFO!$Q$15="Algorithmische Methoden für schwere Optimierungsprobleme
",Modulplaner_WINFO!$Q$15="Basispraktikum Web-Anwendungen und Serviceorientierte Architekturen (I)
",Modulplaner_WINFO!$Q$15="Einführung in das Privatrecht
",Modulplaner_WINFO!$Q$15="Flächen im CAD
",Modulplaner_WINFO!$Q$15="Geometrische Grundlagen der Geometrieverarbeitung
",Modulplaner_WINFO!$Q$15="Kurven im CAD
",Modulplaner_WINFO!$Q$15="Mobile Computing und Internet der Dinge
",Modulplaner_WINFO!$Q$15="Programmieren
",Modulplaner_WINFO!$Q$15="Volkswirtschaftslehre
"),5,IF(OR(Modulplaner_WINFO!$Q$15="Algorithmen I
",Modulplaner_WINFO!$Q$15="Algorithmen II
",Modulplaner_WINFO!$Q$15="Computergrafik
",Modulplaner_WINFO!$Q$15="Digitaltechnik und Entwurfsverfahren
",Modulplaner_WINFO!$Q$15="Echtzeitsysteme
",Modulplaner_WINFO!$Q$15="Formale Systeme
",Modulplaner_WINFO!$Q$15="Geistiger Eigentum und Datenschutz
",Modulplaner_WINFO!$Q$15="Grundbegriffe der Informatik
",Modulplaner_WINFO!$Q$15="Kognitive Systeme
",Modulplaner_WINFO!$Q$15="Mensch-Maschine-Interaktion
",Modulplaner_WINFO!$Q$15="Rechnerorganisation
",Modulplaner_WINFO!$Q$15="Rechnerstrukturen
",Modulplaner_WINFO!$Q$15="Robotik I - Einführung in die Robotik
",Modulplaner_WINFO!$Q$15="Sicherheit
",Modulplaner_WINFO!$Q$15="Softwaretechnik I
",Modulplaner_WINFO!$Q$15="Softwaretechnik II
",Modulplaner_WINFO!$Q$15="Telematik
",Modulplaner_WINFO!$Q$15="Theoretische Informatik
",Modulplaner_WINFO!$Q$15="Verfassungs- und Verwaltungsrecht
"),6,IF(OR(Modulplaner_WINFO!$Q$15="Angewandte Informatik
",Modulplaner_WINFO!$Q$15="Betriebswirtschafslehre
",Modulplaner_WINFO!$Q$15="Mathematik I
",Modulplaner_WINFO!$Q$15="Mathematik II
",Modulplaner_WINFO!$Q$15="Teamprojekt Softwareentwicklung
"),8,IF(Modulplaner_WINFO!$Q$15="Einführung in die Statistik
",10,9))))))))</f>
        <v>0</v>
      </c>
      <c r="M36" s="104">
        <f>IF(ISBLANK(Modulplaner_WINFO!$S$15),0,MIN(Modulplaner_WINFO!$T$15,IF(OR(Modulplaner_WINFO!$S$15="Geometrische Optimierung
",Modulplaner_WINFO!$S$15="Mikroprozessoren I
"),3,IF(OR(Modulplaner_WINFO!$S$15="Basispraktikum Arbeiten mit Datenbanksystemen
",Modulplaner_WINFO!$S$15="Basispraktikum Mobile Roboter
",Modulplaner_WINFO!$S$15="Basispraktikum Protocol Engineering
",Modulplaner_WINFO!$S$15="Basispraktikum TI: Hardwarenaher Systementwurf
",Modulplaner_WINFO!$S$15="Basispraktikum zum ICPC-Programmierwettbewerb
",Modulplaner_WINFO!$S$15="Datenbanksysteme
",Modulplaner_WINFO!$S$15="Einführung in Rechnernetze
",Modulplaner_WINFO!$S$15="Lego Mindstorms - Basispraktikum
",Modulplaner_WINFO!$S$15="MARS-Basispraktikum
",Modulplaner_WINFO!$S$15="Mechano-Informatik in der Robotik
",Modulplaner_WINFO!$S$15="Web-Anwendungen und Serviceorientierte Architekturen I
",Modulplaner_WINFO!$S$15="Wirtschaftsinformatik I
",Modulplaner_WINFO!$S$15="Wirtschaftsinformatik II
"),4,IF(OR(Modulplaner_WINFO!$S$15="Algorithmen für planare Graphen
",Modulplaner_WINFO!$S$15="Algorithmische Methoden für schwere Optimierungsprobleme
",Modulplaner_WINFO!$S$15="Basispraktikum Web-Anwendungen und Serviceorientierte Architekturen (I)
",Modulplaner_WINFO!$S$15="Einführung in das Privatrecht
",Modulplaner_WINFO!$S$15="Flächen im CAD
",Modulplaner_WINFO!$S$15="Geometrische Grundlagen der Geometrieverarbeitung
",Modulplaner_WINFO!$S$15="Kurven im CAD
",Modulplaner_WINFO!$S$15="Mobile Computing und Internet der Dinge
",Modulplaner_WINFO!$S$15="Programmieren
",Modulplaner_WINFO!$S$15="Volkswirtschaftslehre
"),5,IF(OR(Modulplaner_WINFO!$S$15="Algorithmen I
",Modulplaner_WINFO!$S$15="Algorithmen II
",Modulplaner_WINFO!$S$15="Computergrafik
",Modulplaner_WINFO!$S$15="Digitaltechnik und Entwurfsverfahren
",Modulplaner_WINFO!$S$15="Echtzeitsysteme
",Modulplaner_WINFO!$S$15="Formale Systeme
",Modulplaner_WINFO!$S$15="Geistiger Eigentum und Datenschutz
",Modulplaner_WINFO!$S$15="Grundbegriffe der Informatik
",Modulplaner_WINFO!$S$15="Kognitive Systeme
",Modulplaner_WINFO!$S$15="Mensch-Maschine-Interaktion
",Modulplaner_WINFO!$S$15="Rechnerorganisation
",Modulplaner_WINFO!$S$15="Rechnerstrukturen
",Modulplaner_WINFO!$S$15="Robotik I - Einführung in die Robotik
",Modulplaner_WINFO!$S$15="Sicherheit
",Modulplaner_WINFO!$S$15="Softwaretechnik I
",Modulplaner_WINFO!$S$15="Softwaretechnik II
",Modulplaner_WINFO!$S$15="Telematik
",Modulplaner_WINFO!$S$15="Theoretische Informatik
",Modulplaner_WINFO!$S$15="Verfassungs- und Verwaltungsrecht
"),6,IF(OR(Modulplaner_WINFO!$S$15="Angewandte Informatik
",Modulplaner_WINFO!$S$15="Betriebswirtschafslehre
",Modulplaner_WINFO!$S$15="Mathematik I
",Modulplaner_WINFO!$S$15="Mathematik II
",Modulplaner_WINFO!$S$15="Teamprojekt Softwareentwicklung
"),8,IF(Modulplaner_WINFO!$S$15="Einführung in die Statistik
",10,9))))))))</f>
        <v>0</v>
      </c>
    </row>
    <row r="37" spans="1:13" ht="28.8" x14ac:dyDescent="0.3">
      <c r="A37" s="14" t="s">
        <v>190</v>
      </c>
      <c r="B37">
        <v>3</v>
      </c>
      <c r="D37" s="22" t="s">
        <v>229</v>
      </c>
      <c r="E37" s="104">
        <f>IF(ISBLANK(Modulplaner_WINFO!$C$16),0,MIN(Modulplaner_WINFO!$D$16,IF(OR(Modulplaner_WINFO!$C$16="Geometrische Optimierung
",Modulplaner_WINFO!$C$16="Mikroprozessoren I
"),3,IF(OR(Modulplaner_WINFO!$C$16="Basispraktikum Arbeiten mit Datenbanksystemen
",Modulplaner_WINFO!$C$16="Basispraktikum Mobile Roboter
",Modulplaner_WINFO!$C$16="Basispraktikum Protocol Engineering
",Modulplaner_WINFO!$C$16="Basispraktikum TI: Hardwarenaher Systementwurf
",Modulplaner_WINFO!$C$16="Basispraktikum zum ICPC-Programmierwettbewerb
",Modulplaner_WINFO!$C$16="Datenbanksysteme
",Modulplaner_WINFO!$C$16="Einführung in Rechnernetze
",Modulplaner_WINFO!$C$16="Lego Mindstorms - Basispraktikum
",Modulplaner_WINFO!$C$16="MARS-Basispraktikum
",Modulplaner_WINFO!$C$16="Mechano-Informatik in der Robotik
",Modulplaner_WINFO!$C$16="Web-Anwendungen und Serviceorientierte Architekturen I
",Modulplaner_WINFO!$C$16="Wirtschaftsinformatik I
",Modulplaner_WINFO!$C$16="Wirtschaftsinformatik II
"),4,IF(OR(Modulplaner_WINFO!$C$16="Algorithmen für planare Graphen
",Modulplaner_WINFO!$C$16="Algorithmische Methoden für schwere Optimierungsprobleme
",Modulplaner_WINFO!$C$16="Basispraktikum Web-Anwendungen und Serviceorientierte Architekturen (I)
",Modulplaner_WINFO!$C$16="Einführung in das Privatrecht
",Modulplaner_WINFO!$C$16="Flächen im CAD
",Modulplaner_WINFO!$C$16="Geometrische Grundlagen der Geometrieverarbeitung
",Modulplaner_WINFO!$C$16="Kurven im CAD
",Modulplaner_WINFO!$C$16="Mobile Computing und Internet der Dinge
",Modulplaner_WINFO!$C$16="Programmieren
",Modulplaner_WINFO!$C$16="Volkswirtschaftslehre
"),5,IF(OR(Modulplaner_WINFO!$C$16="Algorithmen I
",Modulplaner_WINFO!$C$16="Algorithmen II
",Modulplaner_WINFO!$C$16="Computergrafik
",Modulplaner_WINFO!$C$16="Digitaltechnik und Entwurfsverfahren
",Modulplaner_WINFO!$C$16="Echtzeitsysteme
",Modulplaner_WINFO!$C$16="Formale Systeme
",Modulplaner_WINFO!$C$16="Geistiger Eigentum und Datenschutz
",Modulplaner_WINFO!$C$16="Grundbegriffe der Informatik
",Modulplaner_WINFO!$C$16="Kognitive Systeme
",Modulplaner_WINFO!$C$16="Mensch-Maschine-Interaktion
",Modulplaner_WINFO!$C$16="Rechnerorganisation
",Modulplaner_WINFO!$C$16="Rechnerstrukturen
",Modulplaner_WINFO!$C$16="Robotik I - Einführung in die Robotik
",Modulplaner_WINFO!$C$16="Sicherheit
",Modulplaner_WINFO!$C$16="Softwaretechnik I
",Modulplaner_WINFO!$C$16="Softwaretechnik II
",Modulplaner_WINFO!$C$16="Telematik
",Modulplaner_WINFO!$C$16="Theoretische Informatik
",Modulplaner_WINFO!$C$16="Verfassungs- und Verwaltungsrecht
"),6,IF(OR(Modulplaner_WINFO!$C$16="Angewandte Informatik
",Modulplaner_WINFO!$C$16="Betriebswirtschafslehre
",Modulplaner_WINFO!$C$16="Mathematik I
",Modulplaner_WINFO!$C$16="Mathematik II
",Modulplaner_WINFO!$C$16="Teamprojekt Softwareentwicklung
"),8,IF(Modulplaner_WINFO!$C$16="Einführung in die Statistik
",10,9))))))))</f>
        <v>0</v>
      </c>
      <c r="F37" s="104">
        <f>IF(ISBLANK(Modulplaner_WINFO!$E$16),0,MIN(Modulplaner_WINFO!$F$16,IF(OR(Modulplaner_WINFO!$E$16="Geometrische Optimierung
",Modulplaner_WINFO!$E$16="Mikroprozessoren I
"),3,IF(OR(Modulplaner_WINFO!$E$16="Basispraktikum Arbeiten mit Datenbanksystemen
",Modulplaner_WINFO!$E$16="Basispraktikum Mobile Roboter
",Modulplaner_WINFO!$E$16="Basispraktikum Protocol Engineering
",Modulplaner_WINFO!$E$16="Basispraktikum TI: Hardwarenaher Systementwurf
",Modulplaner_WINFO!$E$16="Basispraktikum zum ICPC-Programmierwettbewerb
",Modulplaner_WINFO!$E$16="Datenbanksysteme
",Modulplaner_WINFO!$E$16="Einführung in Rechnernetze
",Modulplaner_WINFO!$E$16="Lego Mindstorms - Basispraktikum
",Modulplaner_WINFO!$E$16="MARS-Basispraktikum
",Modulplaner_WINFO!$E$16="Mechano-Informatik in der Robotik
",Modulplaner_WINFO!$E$16="Web-Anwendungen und Serviceorientierte Architekturen I
",Modulplaner_WINFO!$E$16="Wirtschaftsinformatik I
",Modulplaner_WINFO!$E$16="Wirtschaftsinformatik II
"),4,IF(OR(Modulplaner_WINFO!$E$16="Algorithmen für planare Graphen
",Modulplaner_WINFO!$E$16="Algorithmische Methoden für schwere Optimierungsprobleme
",Modulplaner_WINFO!$E$16="Basispraktikum Web-Anwendungen und Serviceorientierte Architekturen (I)
",Modulplaner_WINFO!$E$16="Einführung in das Privatrecht
",Modulplaner_WINFO!$E$16="Flächen im CAD
",Modulplaner_WINFO!$E$16="Geometrische Grundlagen der Geometrieverarbeitung
",Modulplaner_WINFO!$E$16="Kurven im CAD
",Modulplaner_WINFO!$E$16="Mobile Computing und Internet der Dinge
",Modulplaner_WINFO!$E$16="Programmieren
",Modulplaner_WINFO!$E$16="Volkswirtschaftslehre
"),5,IF(OR(Modulplaner_WINFO!$E$16="Algorithmen I
",Modulplaner_WINFO!$E$16="Algorithmen II
",Modulplaner_WINFO!$E$16="Computergrafik
",Modulplaner_WINFO!$E$16="Digitaltechnik und Entwurfsverfahren
",Modulplaner_WINFO!$E$16="Echtzeitsysteme
",Modulplaner_WINFO!$E$16="Formale Systeme
",Modulplaner_WINFO!$E$16="Geistiger Eigentum und Datenschutz
",Modulplaner_WINFO!$E$16="Grundbegriffe der Informatik
",Modulplaner_WINFO!$E$16="Kognitive Systeme
",Modulplaner_WINFO!$E$16="Mensch-Maschine-Interaktion
",Modulplaner_WINFO!$E$16="Rechnerorganisation
",Modulplaner_WINFO!$E$16="Rechnerstrukturen
",Modulplaner_WINFO!$E$16="Robotik I - Einführung in die Robotik
",Modulplaner_WINFO!$E$16="Sicherheit
",Modulplaner_WINFO!$E$16="Softwaretechnik I
",Modulplaner_WINFO!$E$16="Softwaretechnik II
",Modulplaner_WINFO!$E$16="Telematik
",Modulplaner_WINFO!$E$16="Theoretische Informatik
",Modulplaner_WINFO!$E$16="Verfassungs- und Verwaltungsrecht
"),6,IF(OR(Modulplaner_WINFO!$E$16="Angewandte Informatik
",Modulplaner_WINFO!$E$16="Betriebswirtschafslehre
",Modulplaner_WINFO!$E$16="Mathematik I
",Modulplaner_WINFO!$E$16="Mathematik II
",Modulplaner_WINFO!$E$16="Teamprojekt Softwareentwicklung
"),8,IF(Modulplaner_WINFO!$E$16="Einführung in die Statistik
",10,9))))))))</f>
        <v>0</v>
      </c>
      <c r="G37" s="104">
        <f>IF(ISBLANK(Modulplaner_WINFO!$G$16),0,MIN(Modulplaner_WINFO!$H$16,IF(OR(Modulplaner_WINFO!$G$16="Geometrische Optimierung
",Modulplaner_WINFO!$G$16="Mikroprozessoren I
"),3,IF(OR(Modulplaner_WINFO!$G$16="Basispraktikum Arbeiten mit Datenbanksystemen
",Modulplaner_WINFO!$G$16="Basispraktikum Mobile Roboter
",Modulplaner_WINFO!$G$16="Basispraktikum Protocol Engineering
",Modulplaner_WINFO!$G$16="Basispraktikum TI: Hardwarenaher Systementwurf
",Modulplaner_WINFO!$G$16="Basispraktikum zum ICPC-Programmierwettbewerb
",Modulplaner_WINFO!$G$16="Datenbanksysteme
",Modulplaner_WINFO!$G$16="Einführung in Rechnernetze
",Modulplaner_WINFO!$G$16="Lego Mindstorms - Basispraktikum
",Modulplaner_WINFO!$G$16="MARS-Basispraktikum
",Modulplaner_WINFO!$G$16="Mechano-Informatik in der Robotik
",Modulplaner_WINFO!$G$16="Web-Anwendungen und Serviceorientierte Architekturen I
",Modulplaner_WINFO!$G$16="Wirtschaftsinformatik I
",Modulplaner_WINFO!$G$16="Wirtschaftsinformatik II
"),4,IF(OR(Modulplaner_WINFO!$G$16="Algorithmen für planare Graphen
",Modulplaner_WINFO!$G$16="Algorithmische Methoden für schwere Optimierungsprobleme
",Modulplaner_WINFO!$G$16="Basispraktikum Web-Anwendungen und Serviceorientierte Architekturen (I)
",Modulplaner_WINFO!$G$16="Einführung in das Privatrecht
",Modulplaner_WINFO!$G$16="Flächen im CAD
",Modulplaner_WINFO!$G$16="Geometrische Grundlagen der Geometrieverarbeitung
",Modulplaner_WINFO!$G$16="Kurven im CAD
",Modulplaner_WINFO!$G$16="Mobile Computing und Internet der Dinge
",Modulplaner_WINFO!$G$16="Programmieren
",Modulplaner_WINFO!$G$16="Volkswirtschaftslehre
"),5,IF(OR(Modulplaner_WINFO!$G$16="Algorithmen I
",Modulplaner_WINFO!$G$16="Algorithmen II
",Modulplaner_WINFO!$G$16="Computergrafik
",Modulplaner_WINFO!$G$16="Digitaltechnik und Entwurfsverfahren
",Modulplaner_WINFO!$G$16="Echtzeitsysteme
",Modulplaner_WINFO!$G$16="Formale Systeme
",Modulplaner_WINFO!$G$16="Geistiger Eigentum und Datenschutz
",Modulplaner_WINFO!$G$16="Grundbegriffe der Informatik
",Modulplaner_WINFO!$G$16="Kognitive Systeme
",Modulplaner_WINFO!$G$16="Mensch-Maschine-Interaktion
",Modulplaner_WINFO!$G$16="Rechnerorganisation
",Modulplaner_WINFO!$G$16="Rechnerstrukturen
",Modulplaner_WINFO!$G$16="Robotik I - Einführung in die Robotik
",Modulplaner_WINFO!$G$16="Sicherheit
",Modulplaner_WINFO!$G$16="Softwaretechnik I
",Modulplaner_WINFO!$G$16="Softwaretechnik II
",Modulplaner_WINFO!$G$16="Telematik
",Modulplaner_WINFO!$G$16="Theoretische Informatik
",Modulplaner_WINFO!$G$16="Verfassungs- und Verwaltungsrecht
"),6,IF(OR(Modulplaner_WINFO!$G$16="Angewandte Informatik
",Modulplaner_WINFO!$G$16="Betriebswirtschafslehre
",Modulplaner_WINFO!$G$16="Mathematik I
",Modulplaner_WINFO!$G$16="Mathematik II
",Modulplaner_WINFO!$G$16="Teamprojekt Softwareentwicklung
"),8,IF(Modulplaner_WINFO!$G$16="Einführung in die Statistik
",10,9))))))))</f>
        <v>0</v>
      </c>
      <c r="H37" s="104">
        <f>IF(ISBLANK(Modulplaner_WINFO!$I$16),0,MIN(Modulplaner_WINFO!$J$16,IF(OR(Modulplaner_WINFO!$I$16="Geometrische Optimierung
",Modulplaner_WINFO!$I$16="Mikroprozessoren I
"),3,IF(OR(Modulplaner_WINFO!$I$16="Basispraktikum Arbeiten mit Datenbanksystemen
",Modulplaner_WINFO!$I$16="Basispraktikum Mobile Roboter
",Modulplaner_WINFO!$I$16="Basispraktikum Protocol Engineering
",Modulplaner_WINFO!$I$16="Basispraktikum TI: Hardwarenaher Systementwurf
",Modulplaner_WINFO!$I$16="Basispraktikum zum ICPC-Programmierwettbewerb
",Modulplaner_WINFO!$I$16="Datenbanksysteme
",Modulplaner_WINFO!$I$16="Einführung in Rechnernetze
",Modulplaner_WINFO!$I$16="Lego Mindstorms - Basispraktikum
",Modulplaner_WINFO!$I$16="MARS-Basispraktikum
",Modulplaner_WINFO!$I$16="Mechano-Informatik in der Robotik
",Modulplaner_WINFO!$I$16="Web-Anwendungen und Serviceorientierte Architekturen I
",Modulplaner_WINFO!$I$16="Wirtschaftsinformatik I
",Modulplaner_WINFO!$I$16="Wirtschaftsinformatik II
"),4,IF(OR(Modulplaner_WINFO!$I$16="Algorithmen für planare Graphen
",Modulplaner_WINFO!$I$16="Algorithmische Methoden für schwere Optimierungsprobleme
",Modulplaner_WINFO!$I$16="Basispraktikum Web-Anwendungen und Serviceorientierte Architekturen (I)
",Modulplaner_WINFO!$I$16="Einführung in das Privatrecht
",Modulplaner_WINFO!$I$16="Flächen im CAD
",Modulplaner_WINFO!$I$16="Geometrische Grundlagen der Geometrieverarbeitung
",Modulplaner_WINFO!$I$16="Kurven im CAD
",Modulplaner_WINFO!$I$16="Mobile Computing und Internet der Dinge
",Modulplaner_WINFO!$I$16="Programmieren
",Modulplaner_WINFO!$I$16="Volkswirtschaftslehre
"),5,IF(OR(Modulplaner_WINFO!$I$16="Algorithmen I
",Modulplaner_WINFO!$I$16="Algorithmen II
",Modulplaner_WINFO!$I$16="Computergrafik
",Modulplaner_WINFO!$I$16="Digitaltechnik und Entwurfsverfahren
",Modulplaner_WINFO!$I$16="Echtzeitsysteme
",Modulplaner_WINFO!$I$16="Formale Systeme
",Modulplaner_WINFO!$I$16="Geistiger Eigentum und Datenschutz
",Modulplaner_WINFO!$I$16="Grundbegriffe der Informatik
",Modulplaner_WINFO!$I$16="Kognitive Systeme
",Modulplaner_WINFO!$I$16="Mensch-Maschine-Interaktion
",Modulplaner_WINFO!$I$16="Rechnerorganisation
",Modulplaner_WINFO!$I$16="Rechnerstrukturen
",Modulplaner_WINFO!$I$16="Robotik I - Einführung in die Robotik
",Modulplaner_WINFO!$I$16="Sicherheit
",Modulplaner_WINFO!$I$16="Softwaretechnik I
",Modulplaner_WINFO!$I$16="Softwaretechnik II
",Modulplaner_WINFO!$I$16="Telematik
",Modulplaner_WINFO!$I$16="Theoretische Informatik
",Modulplaner_WINFO!$I$16="Verfassungs- und Verwaltungsrecht
"),6,IF(OR(Modulplaner_WINFO!$I$16="Angewandte Informatik
",Modulplaner_WINFO!$I$16="Betriebswirtschafslehre
",Modulplaner_WINFO!$I$16="Mathematik I
",Modulplaner_WINFO!$I$16="Mathematik II
",Modulplaner_WINFO!$I$16="Teamprojekt Softwareentwicklung
"),8,IF(Modulplaner_WINFO!$I$16="Einführung in die Statistik
",10,9))))))))</f>
        <v>0</v>
      </c>
      <c r="I37" s="104">
        <f>IF(ISBLANK(Modulplaner_WINFO!$K$16),0,MIN(Modulplaner_WINFO!$L$16,IF(OR(Modulplaner_WINFO!$K$16="Geometrische Optimierung
",Modulplaner_WINFO!$K$16="Mikroprozessoren I
"),3,IF(OR(Modulplaner_WINFO!$K$16="Basispraktikum Arbeiten mit Datenbanksystemen
",Modulplaner_WINFO!$K$16="Basispraktikum Mobile Roboter
",Modulplaner_WINFO!$K$16="Basispraktikum Protocol Engineering
",Modulplaner_WINFO!$K$16="Basispraktikum TI: Hardwarenaher Systementwurf
",Modulplaner_WINFO!$K$16="Basispraktikum zum ICPC-Programmierwettbewerb
",Modulplaner_WINFO!$K$16="Datenbanksysteme
",Modulplaner_WINFO!$K$16="Einführung in Rechnernetze
",Modulplaner_WINFO!$K$16="Lego Mindstorms - Basispraktikum
",Modulplaner_WINFO!$K$16="MARS-Basispraktikum
",Modulplaner_WINFO!$K$16="Mechano-Informatik in der Robotik
",Modulplaner_WINFO!$K$16="Web-Anwendungen und Serviceorientierte Architekturen I
",Modulplaner_WINFO!$K$16="Wirtschaftsinformatik I
",Modulplaner_WINFO!$K$16="Wirtschaftsinformatik II
"),4,IF(OR(Modulplaner_WINFO!$K$16="Algorithmen für planare Graphen
",Modulplaner_WINFO!$K$16="Algorithmische Methoden für schwere Optimierungsprobleme
",Modulplaner_WINFO!$K$16="Basispraktikum Web-Anwendungen und Serviceorientierte Architekturen (I)
",Modulplaner_WINFO!$K$16="Einführung in das Privatrecht
",Modulplaner_WINFO!$K$16="Flächen im CAD
",Modulplaner_WINFO!$K$16="Geometrische Grundlagen der Geometrieverarbeitung
",Modulplaner_WINFO!$K$16="Kurven im CAD
",Modulplaner_WINFO!$K$16="Mobile Computing und Internet der Dinge
",Modulplaner_WINFO!$K$16="Programmieren
",Modulplaner_WINFO!$K$16="Volkswirtschaftslehre
"),5,IF(OR(Modulplaner_WINFO!$K$16="Algorithmen I
",Modulplaner_WINFO!$K$16="Algorithmen II
",Modulplaner_WINFO!$K$16="Computergrafik
",Modulplaner_WINFO!$K$16="Digitaltechnik und Entwurfsverfahren
",Modulplaner_WINFO!$K$16="Echtzeitsysteme
",Modulplaner_WINFO!$K$16="Formale Systeme
",Modulplaner_WINFO!$K$16="Geistiger Eigentum und Datenschutz
",Modulplaner_WINFO!$K$16="Grundbegriffe der Informatik
",Modulplaner_WINFO!$K$16="Kognitive Systeme
",Modulplaner_WINFO!$K$16="Mensch-Maschine-Interaktion
",Modulplaner_WINFO!$K$16="Rechnerorganisation
",Modulplaner_WINFO!$K$16="Rechnerstrukturen
",Modulplaner_WINFO!$K$16="Robotik I - Einführung in die Robotik
",Modulplaner_WINFO!$K$16="Sicherheit
",Modulplaner_WINFO!$K$16="Softwaretechnik I
",Modulplaner_WINFO!$K$16="Softwaretechnik II
",Modulplaner_WINFO!$K$16="Telematik
",Modulplaner_WINFO!$K$16="Theoretische Informatik
",Modulplaner_WINFO!$K$16="Verfassungs- und Verwaltungsrecht
"),6,IF(OR(Modulplaner_WINFO!$K$16="Angewandte Informatik
",Modulplaner_WINFO!$K$16="Betriebswirtschafslehre
",Modulplaner_WINFO!$K$16="Mathematik I
",Modulplaner_WINFO!$K$16="Mathematik II
",Modulplaner_WINFO!$K$16="Teamprojekt Softwareentwicklung
"),8,IF(Modulplaner_WINFO!$K$16="Einführung in die Statistik
",10,9))))))))</f>
        <v>0</v>
      </c>
      <c r="J37" s="104">
        <f>IF(ISBLANK(Modulplaner_WINFO!$M$16),0,MIN(Modulplaner_WINFO!$N$16,IF(OR(Modulplaner_WINFO!$M$16="Geometrische Optimierung
",Modulplaner_WINFO!$M$16="Mikroprozessoren I
"),3,IF(OR(Modulplaner_WINFO!$M$16="Basispraktikum Arbeiten mit Datenbanksystemen
",Modulplaner_WINFO!$M$16="Basispraktikum Mobile Roboter
",Modulplaner_WINFO!$M$16="Basispraktikum Protocol Engineering
",Modulplaner_WINFO!$M$16="Basispraktikum TI: Hardwarenaher Systementwurf
",Modulplaner_WINFO!$M$16="Basispraktikum zum ICPC-Programmierwettbewerb
",Modulplaner_WINFO!$M$16="Datenbanksysteme
",Modulplaner_WINFO!$M$16="Einführung in Rechnernetze
",Modulplaner_WINFO!$M$16="Lego Mindstorms - Basispraktikum
",Modulplaner_WINFO!$M$16="MARS-Basispraktikum
",Modulplaner_WINFO!$M$16="Mechano-Informatik in der Robotik
",Modulplaner_WINFO!$M$16="Web-Anwendungen und Serviceorientierte Architekturen I
",Modulplaner_WINFO!$M$16="Wirtschaftsinformatik I
",Modulplaner_WINFO!$M$16="Wirtschaftsinformatik II
"),4,IF(OR(Modulplaner_WINFO!$M$16="Algorithmen für planare Graphen
",Modulplaner_WINFO!$M$16="Algorithmische Methoden für schwere Optimierungsprobleme
",Modulplaner_WINFO!$M$16="Basispraktikum Web-Anwendungen und Serviceorientierte Architekturen (I)
",Modulplaner_WINFO!$M$16="Einführung in das Privatrecht
",Modulplaner_WINFO!$M$16="Flächen im CAD
",Modulplaner_WINFO!$M$16="Geometrische Grundlagen der Geometrieverarbeitung
",Modulplaner_WINFO!$M$16="Kurven im CAD
",Modulplaner_WINFO!$M$16="Mobile Computing und Internet der Dinge
",Modulplaner_WINFO!$M$16="Programmieren
",Modulplaner_WINFO!$M$16="Volkswirtschaftslehre
"),5,IF(OR(Modulplaner_WINFO!$M$16="Algorithmen I
",Modulplaner_WINFO!$M$16="Algorithmen II
",Modulplaner_WINFO!$M$16="Computergrafik
",Modulplaner_WINFO!$M$16="Digitaltechnik und Entwurfsverfahren
",Modulplaner_WINFO!$M$16="Echtzeitsysteme
",Modulplaner_WINFO!$M$16="Formale Systeme
",Modulplaner_WINFO!$M$16="Geistiger Eigentum und Datenschutz
",Modulplaner_WINFO!$M$16="Grundbegriffe der Informatik
",Modulplaner_WINFO!$M$16="Kognitive Systeme
",Modulplaner_WINFO!$M$16="Mensch-Maschine-Interaktion
",Modulplaner_WINFO!$M$16="Rechnerorganisation
",Modulplaner_WINFO!$M$16="Rechnerstrukturen
",Modulplaner_WINFO!$M$16="Robotik I - Einführung in die Robotik
",Modulplaner_WINFO!$M$16="Sicherheit
",Modulplaner_WINFO!$M$16="Softwaretechnik I
",Modulplaner_WINFO!$M$16="Softwaretechnik II
",Modulplaner_WINFO!$M$16="Telematik
",Modulplaner_WINFO!$M$16="Theoretische Informatik
",Modulplaner_WINFO!$M$16="Verfassungs- und Verwaltungsrecht
"),6,IF(OR(Modulplaner_WINFO!$M$16="Angewandte Informatik
",Modulplaner_WINFO!$M$16="Betriebswirtschafslehre
",Modulplaner_WINFO!$M$16="Mathematik I
",Modulplaner_WINFO!$M$16="Mathematik II
",Modulplaner_WINFO!$M$16="Teamprojekt Softwareentwicklung
"),8,IF(Modulplaner_WINFO!$M$16="Einführung in die Statistik
",10,9))))))))</f>
        <v>0</v>
      </c>
      <c r="K37" s="104">
        <f>IF(ISBLANK(Modulplaner_WINFO!$O$16),0,MIN(Modulplaner_WINFO!$P$16,IF(OR(Modulplaner_WINFO!$O$16="Geometrische Optimierung
",Modulplaner_WINFO!$O$16="Mikroprozessoren I
"),3,IF(OR(Modulplaner_WINFO!$O$16="Basispraktikum Arbeiten mit Datenbanksystemen
",Modulplaner_WINFO!$O$16="Basispraktikum Mobile Roboter
",Modulplaner_WINFO!$O$16="Basispraktikum Protocol Engineering
",Modulplaner_WINFO!$O$16="Basispraktikum TI: Hardwarenaher Systementwurf
",Modulplaner_WINFO!$O$16="Basispraktikum zum ICPC-Programmierwettbewerb
",Modulplaner_WINFO!$O$16="Datenbanksysteme
",Modulplaner_WINFO!$O$16="Einführung in Rechnernetze
",Modulplaner_WINFO!$O$16="Lego Mindstorms - Basispraktikum
",Modulplaner_WINFO!$O$16="MARS-Basispraktikum
",Modulplaner_WINFO!$O$16="Mechano-Informatik in der Robotik
",Modulplaner_WINFO!$O$16="Web-Anwendungen und Serviceorientierte Architekturen I
",Modulplaner_WINFO!$O$16="Wirtschaftsinformatik I
",Modulplaner_WINFO!$O$16="Wirtschaftsinformatik II
"),4,IF(OR(Modulplaner_WINFO!$O$16="Algorithmen für planare Graphen
",Modulplaner_WINFO!$O$16="Algorithmische Methoden für schwere Optimierungsprobleme
",Modulplaner_WINFO!$O$16="Basispraktikum Web-Anwendungen und Serviceorientierte Architekturen (I)
",Modulplaner_WINFO!$O$16="Einführung in das Privatrecht
",Modulplaner_WINFO!$O$16="Flächen im CAD
",Modulplaner_WINFO!$O$16="Geometrische Grundlagen der Geometrieverarbeitung
",Modulplaner_WINFO!$O$16="Kurven im CAD
",Modulplaner_WINFO!$O$16="Mobile Computing und Internet der Dinge
",Modulplaner_WINFO!$O$16="Programmieren
",Modulplaner_WINFO!$O$16="Volkswirtschaftslehre
"),5,IF(OR(Modulplaner_WINFO!$O$16="Algorithmen I
",Modulplaner_WINFO!$O$16="Algorithmen II
",Modulplaner_WINFO!$O$16="Computergrafik
",Modulplaner_WINFO!$O$16="Digitaltechnik und Entwurfsverfahren
",Modulplaner_WINFO!$O$16="Echtzeitsysteme
",Modulplaner_WINFO!$O$16="Formale Systeme
",Modulplaner_WINFO!$O$16="Geistiger Eigentum und Datenschutz
",Modulplaner_WINFO!$O$16="Grundbegriffe der Informatik
",Modulplaner_WINFO!$O$16="Kognitive Systeme
",Modulplaner_WINFO!$O$16="Mensch-Maschine-Interaktion
",Modulplaner_WINFO!$O$16="Rechnerorganisation
",Modulplaner_WINFO!$O$16="Rechnerstrukturen
",Modulplaner_WINFO!$O$16="Robotik I - Einführung in die Robotik
",Modulplaner_WINFO!$O$16="Sicherheit
",Modulplaner_WINFO!$O$16="Softwaretechnik I
",Modulplaner_WINFO!$O$16="Softwaretechnik II
",Modulplaner_WINFO!$O$16="Telematik
",Modulplaner_WINFO!$O$16="Theoretische Informatik
",Modulplaner_WINFO!$O$16="Verfassungs- und Verwaltungsrecht
"),6,IF(OR(Modulplaner_WINFO!$O$16="Angewandte Informatik
",Modulplaner_WINFO!$O$16="Betriebswirtschafslehre
",Modulplaner_WINFO!$O$16="Mathematik I
",Modulplaner_WINFO!$O$16="Mathematik II
",Modulplaner_WINFO!$O$16="Teamprojekt Softwareentwicklung
"),8,IF(Modulplaner_WINFO!$O$16="Einführung in die Statistik
",10,9))))))))</f>
        <v>0</v>
      </c>
      <c r="L37" s="104">
        <f>IF(ISBLANK(Modulplaner_WINFO!$Q$16),0,MIN(Modulplaner_WINFO!$R$16,IF(OR(Modulplaner_WINFO!$Q$16="Geometrische Optimierung
",Modulplaner_WINFO!$Q$16="Mikroprozessoren I
"),3,IF(OR(Modulplaner_WINFO!$Q$16="Basispraktikum Arbeiten mit Datenbanksystemen
",Modulplaner_WINFO!$Q$16="Basispraktikum Mobile Roboter
",Modulplaner_WINFO!$Q$16="Basispraktikum Protocol Engineering
",Modulplaner_WINFO!$Q$16="Basispraktikum TI: Hardwarenaher Systementwurf
",Modulplaner_WINFO!$Q$16="Basispraktikum zum ICPC-Programmierwettbewerb
",Modulplaner_WINFO!$Q$16="Datenbanksysteme
",Modulplaner_WINFO!$Q$16="Einführung in Rechnernetze
",Modulplaner_WINFO!$Q$16="Lego Mindstorms - Basispraktikum
",Modulplaner_WINFO!$Q$16="MARS-Basispraktikum
",Modulplaner_WINFO!$Q$16="Mechano-Informatik in der Robotik
",Modulplaner_WINFO!$Q$16="Web-Anwendungen und Serviceorientierte Architekturen I
",Modulplaner_WINFO!$Q$16="Wirtschaftsinformatik I
",Modulplaner_WINFO!$Q$16="Wirtschaftsinformatik II
"),4,IF(OR(Modulplaner_WINFO!$Q$16="Algorithmen für planare Graphen
",Modulplaner_WINFO!$Q$16="Algorithmische Methoden für schwere Optimierungsprobleme
",Modulplaner_WINFO!$Q$16="Basispraktikum Web-Anwendungen und Serviceorientierte Architekturen (I)
",Modulplaner_WINFO!$Q$16="Einführung in das Privatrecht
",Modulplaner_WINFO!$Q$16="Flächen im CAD
",Modulplaner_WINFO!$Q$16="Geometrische Grundlagen der Geometrieverarbeitung
",Modulplaner_WINFO!$Q$16="Kurven im CAD
",Modulplaner_WINFO!$Q$16="Mobile Computing und Internet der Dinge
",Modulplaner_WINFO!$Q$16="Programmieren
",Modulplaner_WINFO!$Q$16="Volkswirtschaftslehre
"),5,IF(OR(Modulplaner_WINFO!$Q$16="Algorithmen I
",Modulplaner_WINFO!$Q$16="Algorithmen II
",Modulplaner_WINFO!$Q$16="Computergrafik
",Modulplaner_WINFO!$Q$16="Digitaltechnik und Entwurfsverfahren
",Modulplaner_WINFO!$Q$16="Echtzeitsysteme
",Modulplaner_WINFO!$Q$16="Formale Systeme
",Modulplaner_WINFO!$Q$16="Geistiger Eigentum und Datenschutz
",Modulplaner_WINFO!$Q$16="Grundbegriffe der Informatik
",Modulplaner_WINFO!$Q$16="Kognitive Systeme
",Modulplaner_WINFO!$Q$16="Mensch-Maschine-Interaktion
",Modulplaner_WINFO!$Q$16="Rechnerorganisation
",Modulplaner_WINFO!$Q$16="Rechnerstrukturen
",Modulplaner_WINFO!$Q$16="Robotik I - Einführung in die Robotik
",Modulplaner_WINFO!$Q$16="Sicherheit
",Modulplaner_WINFO!$Q$16="Softwaretechnik I
",Modulplaner_WINFO!$Q$16="Softwaretechnik II
",Modulplaner_WINFO!$Q$16="Telematik
",Modulplaner_WINFO!$Q$16="Theoretische Informatik
",Modulplaner_WINFO!$Q$16="Verfassungs- und Verwaltungsrecht
"),6,IF(OR(Modulplaner_WINFO!$Q$16="Angewandte Informatik
",Modulplaner_WINFO!$Q$16="Betriebswirtschafslehre
",Modulplaner_WINFO!$Q$16="Mathematik I
",Modulplaner_WINFO!$Q$16="Mathematik II
",Modulplaner_WINFO!$Q$16="Teamprojekt Softwareentwicklung
"),8,IF(Modulplaner_WINFO!$Q$16="Einführung in die Statistik
",10,9))))))))</f>
        <v>0</v>
      </c>
      <c r="M37" s="104">
        <f>IF(ISBLANK(Modulplaner_WINFO!$S$16),0,MIN(Modulplaner_WINFO!$T$16,IF(OR(Modulplaner_WINFO!$S$16="Geometrische Optimierung
",Modulplaner_WINFO!$S$16="Mikroprozessoren I
"),3,IF(OR(Modulplaner_WINFO!$S$16="Basispraktikum Arbeiten mit Datenbanksystemen
",Modulplaner_WINFO!$S$16="Basispraktikum Mobile Roboter
",Modulplaner_WINFO!$S$16="Basispraktikum Protocol Engineering
",Modulplaner_WINFO!$S$16="Basispraktikum TI: Hardwarenaher Systementwurf
",Modulplaner_WINFO!$S$16="Basispraktikum zum ICPC-Programmierwettbewerb
",Modulplaner_WINFO!$S$16="Datenbanksysteme
",Modulplaner_WINFO!$S$16="Einführung in Rechnernetze
",Modulplaner_WINFO!$S$16="Lego Mindstorms - Basispraktikum
",Modulplaner_WINFO!$S$16="MARS-Basispraktikum
",Modulplaner_WINFO!$S$16="Mechano-Informatik in der Robotik
",Modulplaner_WINFO!$S$16="Web-Anwendungen und Serviceorientierte Architekturen I
",Modulplaner_WINFO!$S$16="Wirtschaftsinformatik I
",Modulplaner_WINFO!$S$16="Wirtschaftsinformatik II
"),4,IF(OR(Modulplaner_WINFO!$S$16="Algorithmen für planare Graphen
",Modulplaner_WINFO!$S$16="Algorithmische Methoden für schwere Optimierungsprobleme
",Modulplaner_WINFO!$S$16="Basispraktikum Web-Anwendungen und Serviceorientierte Architekturen (I)
",Modulplaner_WINFO!$S$16="Einführung in das Privatrecht
",Modulplaner_WINFO!$S$16="Flächen im CAD
",Modulplaner_WINFO!$S$16="Geometrische Grundlagen der Geometrieverarbeitung
",Modulplaner_WINFO!$S$16="Kurven im CAD
",Modulplaner_WINFO!$S$16="Mobile Computing und Internet der Dinge
",Modulplaner_WINFO!$S$16="Programmieren
",Modulplaner_WINFO!$S$16="Volkswirtschaftslehre
"),5,IF(OR(Modulplaner_WINFO!$S$16="Algorithmen I
",Modulplaner_WINFO!$S$16="Algorithmen II
",Modulplaner_WINFO!$S$16="Computergrafik
",Modulplaner_WINFO!$S$16="Digitaltechnik und Entwurfsverfahren
",Modulplaner_WINFO!$S$16="Echtzeitsysteme
",Modulplaner_WINFO!$S$16="Formale Systeme
",Modulplaner_WINFO!$S$16="Geistiger Eigentum und Datenschutz
",Modulplaner_WINFO!$S$16="Grundbegriffe der Informatik
",Modulplaner_WINFO!$S$16="Kognitive Systeme
",Modulplaner_WINFO!$S$16="Mensch-Maschine-Interaktion
",Modulplaner_WINFO!$S$16="Rechnerorganisation
",Modulplaner_WINFO!$S$16="Rechnerstrukturen
",Modulplaner_WINFO!$S$16="Robotik I - Einführung in die Robotik
",Modulplaner_WINFO!$S$16="Sicherheit
",Modulplaner_WINFO!$S$16="Softwaretechnik I
",Modulplaner_WINFO!$S$16="Softwaretechnik II
",Modulplaner_WINFO!$S$16="Telematik
",Modulplaner_WINFO!$S$16="Theoretische Informatik
",Modulplaner_WINFO!$S$16="Verfassungs- und Verwaltungsrecht
"),6,IF(OR(Modulplaner_WINFO!$S$16="Angewandte Informatik
",Modulplaner_WINFO!$S$16="Betriebswirtschafslehre
",Modulplaner_WINFO!$S$16="Mathematik I
",Modulplaner_WINFO!$S$16="Mathematik II
",Modulplaner_WINFO!$S$16="Teamprojekt Softwareentwicklung
"),8,IF(Modulplaner_WINFO!$S$16="Einführung in die Statistik
",10,9))))))))</f>
        <v>0</v>
      </c>
    </row>
    <row r="38" spans="1:13" ht="43.2" x14ac:dyDescent="0.3">
      <c r="A38" s="15" t="s">
        <v>191</v>
      </c>
      <c r="D38" s="22" t="s">
        <v>230</v>
      </c>
      <c r="E38" s="104">
        <f>IF(ISBLANK(Modulplaner_WINFO!$C$17),0,MIN(Modulplaner_WINFO!$D$17,IF(OR(Modulplaner_WINFO!$C$17="Geometrische Optimierung
",Modulplaner_WINFO!$C$17="Mikroprozessoren I
"),3,IF(OR(Modulplaner_WINFO!$C$17="Basispraktikum Arbeiten mit Datenbanksystemen
",Modulplaner_WINFO!$C$17="Basispraktikum Mobile Roboter
",Modulplaner_WINFO!$C$17="Basispraktikum Protocol Engineering
",Modulplaner_WINFO!$C$17="Basispraktikum TI: Hardwarenaher Systementwurf
",Modulplaner_WINFO!$C$17="Basispraktikum zum ICPC-Programmierwettbewerb
",Modulplaner_WINFO!$C$17="Datenbanksysteme
",Modulplaner_WINFO!$C$17="Einführung in Rechnernetze
",Modulplaner_WINFO!$C$17="Lego Mindstorms - Basispraktikum
",Modulplaner_WINFO!$C$17="MARS-Basispraktikum
",Modulplaner_WINFO!$C$17="Mechano-Informatik in der Robotik
",Modulplaner_WINFO!$C$17="Web-Anwendungen und Serviceorientierte Architekturen I
",Modulplaner_WINFO!$C$17="Wirtschaftsinformatik I
",Modulplaner_WINFO!$C$17="Wirtschaftsinformatik II
"),4,IF(OR(Modulplaner_WINFO!$C$17="Algorithmen für planare Graphen
",Modulplaner_WINFO!$C$17="Algorithmische Methoden für schwere Optimierungsprobleme
",Modulplaner_WINFO!$C$17="Basispraktikum Web-Anwendungen und Serviceorientierte Architekturen (I)
",Modulplaner_WINFO!$C$17="Einführung in das Privatrecht
",Modulplaner_WINFO!$C$17="Flächen im CAD
",Modulplaner_WINFO!$C$17="Geometrische Grundlagen der Geometrieverarbeitung
",Modulplaner_WINFO!$C$17="Kurven im CAD
",Modulplaner_WINFO!$C$17="Mobile Computing und Internet der Dinge
",Modulplaner_WINFO!$C$17="Programmieren
",Modulplaner_WINFO!$C$17="Volkswirtschaftslehre
"),5,IF(OR(Modulplaner_WINFO!$C$17="Algorithmen I
",Modulplaner_WINFO!$C$17="Algorithmen II
",Modulplaner_WINFO!$C$17="Computergrafik
",Modulplaner_WINFO!$C$17="Digitaltechnik und Entwurfsverfahren
",Modulplaner_WINFO!$C$17="Echtzeitsysteme
",Modulplaner_WINFO!$C$17="Formale Systeme
",Modulplaner_WINFO!$C$17="Geistiger Eigentum und Datenschutz
",Modulplaner_WINFO!$C$17="Grundbegriffe der Informatik
",Modulplaner_WINFO!$C$17="Kognitive Systeme
",Modulplaner_WINFO!$C$17="Mensch-Maschine-Interaktion
",Modulplaner_WINFO!$C$17="Rechnerorganisation
",Modulplaner_WINFO!$C$17="Rechnerstrukturen
",Modulplaner_WINFO!$C$17="Robotik I - Einführung in die Robotik
",Modulplaner_WINFO!$C$17="Sicherheit
",Modulplaner_WINFO!$C$17="Softwaretechnik I
",Modulplaner_WINFO!$C$17="Softwaretechnik II
",Modulplaner_WINFO!$C$17="Telematik
",Modulplaner_WINFO!$C$17="Theoretische Informatik
",Modulplaner_WINFO!$C$17="Verfassungs- und Verwaltungsrecht
"),6,IF(OR(Modulplaner_WINFO!$C$17="Angewandte Informatik
",Modulplaner_WINFO!$C$17="Betriebswirtschafslehre
",Modulplaner_WINFO!$C$17="Mathematik I
",Modulplaner_WINFO!$C$17="Mathematik II
",Modulplaner_WINFO!$C$17="Teamprojekt Softwareentwicklung
"),8,IF(Modulplaner_WINFO!$C$17="Einführung in die Statistik
",10,9))))))))</f>
        <v>0</v>
      </c>
      <c r="F38" s="104">
        <f>IF(ISBLANK(Modulplaner_WINFO!$E$17),0,MIN(Modulplaner_WINFO!$F$17,IF(OR(Modulplaner_WINFO!$E$17="Geometrische Optimierung
",Modulplaner_WINFO!$E$17="Mikroprozessoren I
"),3,IF(OR(Modulplaner_WINFO!$E$17="Basispraktikum Arbeiten mit Datenbanksystemen
",Modulplaner_WINFO!$E$17="Basispraktikum Mobile Roboter
",Modulplaner_WINFO!$E$17="Basispraktikum Protocol Engineering
",Modulplaner_WINFO!$E$17="Basispraktikum TI: Hardwarenaher Systementwurf
",Modulplaner_WINFO!$E$17="Basispraktikum zum ICPC-Programmierwettbewerb
",Modulplaner_WINFO!$E$17="Datenbanksysteme
",Modulplaner_WINFO!$E$17="Einführung in Rechnernetze
",Modulplaner_WINFO!$E$17="Lego Mindstorms - Basispraktikum
",Modulplaner_WINFO!$E$17="MARS-Basispraktikum
",Modulplaner_WINFO!$E$17="Mechano-Informatik in der Robotik
",Modulplaner_WINFO!$E$17="Web-Anwendungen und Serviceorientierte Architekturen I
",Modulplaner_WINFO!$E$17="Wirtschaftsinformatik I
",Modulplaner_WINFO!$E$17="Wirtschaftsinformatik II
"),4,IF(OR(Modulplaner_WINFO!$E$17="Algorithmen für planare Graphen
",Modulplaner_WINFO!$E$17="Algorithmische Methoden für schwere Optimierungsprobleme
",Modulplaner_WINFO!$E$17="Basispraktikum Web-Anwendungen und Serviceorientierte Architekturen (I)
",Modulplaner_WINFO!$E$17="Einführung in das Privatrecht
",Modulplaner_WINFO!$E$17="Flächen im CAD
",Modulplaner_WINFO!$E$17="Geometrische Grundlagen der Geometrieverarbeitung
",Modulplaner_WINFO!$E$17="Kurven im CAD
",Modulplaner_WINFO!$E$17="Mobile Computing und Internet der Dinge
",Modulplaner_WINFO!$E$17="Programmieren
",Modulplaner_WINFO!$E$17="Volkswirtschaftslehre
"),5,IF(OR(Modulplaner_WINFO!$E$17="Algorithmen I
",Modulplaner_WINFO!$E$17="Algorithmen II
",Modulplaner_WINFO!$E$17="Computergrafik
",Modulplaner_WINFO!$E$17="Digitaltechnik und Entwurfsverfahren
",Modulplaner_WINFO!$E$17="Echtzeitsysteme
",Modulplaner_WINFO!$E$17="Formale Systeme
",Modulplaner_WINFO!$E$17="Geistiger Eigentum und Datenschutz
",Modulplaner_WINFO!$E$17="Grundbegriffe der Informatik
",Modulplaner_WINFO!$E$17="Kognitive Systeme
",Modulplaner_WINFO!$E$17="Mensch-Maschine-Interaktion
",Modulplaner_WINFO!$E$17="Rechnerorganisation
",Modulplaner_WINFO!$E$17="Rechnerstrukturen
",Modulplaner_WINFO!$E$17="Robotik I - Einführung in die Robotik
",Modulplaner_WINFO!$E$17="Sicherheit
",Modulplaner_WINFO!$E$17="Softwaretechnik I
",Modulplaner_WINFO!$E$17="Softwaretechnik II
",Modulplaner_WINFO!$E$17="Telematik
",Modulplaner_WINFO!$E$17="Theoretische Informatik
",Modulplaner_WINFO!$E$17="Verfassungs- und Verwaltungsrecht
"),6,IF(OR(Modulplaner_WINFO!$E$17="Angewandte Informatik
",Modulplaner_WINFO!$E$17="Betriebswirtschafslehre
",Modulplaner_WINFO!$E$17="Mathematik I
",Modulplaner_WINFO!$E$17="Mathematik II
",Modulplaner_WINFO!$E$17="Teamprojekt Softwareentwicklung
"),8,IF(Modulplaner_WINFO!$E$17="Einführung in die Statistik
",10,9))))))))</f>
        <v>0</v>
      </c>
      <c r="G38" s="104">
        <f>IF(ISBLANK(Modulplaner_WINFO!$G$17),0,MIN(Modulplaner_WINFO!$H$17,IF(OR(Modulplaner_WINFO!$G$17="Geometrische Optimierung
",Modulplaner_WINFO!$G$17="Mikroprozessoren I
"),3,IF(OR(Modulplaner_WINFO!$G$17="Basispraktikum Arbeiten mit Datenbanksystemen
",Modulplaner_WINFO!$G$17="Basispraktikum Mobile Roboter
",Modulplaner_WINFO!$G$17="Basispraktikum Protocol Engineering
",Modulplaner_WINFO!$G$17="Basispraktikum TI: Hardwarenaher Systementwurf
",Modulplaner_WINFO!$G$17="Basispraktikum zum ICPC-Programmierwettbewerb
",Modulplaner_WINFO!$G$17="Datenbanksysteme
",Modulplaner_WINFO!$G$17="Einführung in Rechnernetze
",Modulplaner_WINFO!$G$17="Lego Mindstorms - Basispraktikum
",Modulplaner_WINFO!$G$17="MARS-Basispraktikum
",Modulplaner_WINFO!$G$17="Mechano-Informatik in der Robotik
",Modulplaner_WINFO!$G$17="Web-Anwendungen und Serviceorientierte Architekturen I
",Modulplaner_WINFO!$G$17="Wirtschaftsinformatik I
",Modulplaner_WINFO!$G$17="Wirtschaftsinformatik II
"),4,IF(OR(Modulplaner_WINFO!$G$17="Algorithmen für planare Graphen
",Modulplaner_WINFO!$G$17="Algorithmische Methoden für schwere Optimierungsprobleme
",Modulplaner_WINFO!$G$17="Basispraktikum Web-Anwendungen und Serviceorientierte Architekturen (I)
",Modulplaner_WINFO!$G$17="Einführung in das Privatrecht
",Modulplaner_WINFO!$G$17="Flächen im CAD
",Modulplaner_WINFO!$G$17="Geometrische Grundlagen der Geometrieverarbeitung
",Modulplaner_WINFO!$G$17="Kurven im CAD
",Modulplaner_WINFO!$G$17="Mobile Computing und Internet der Dinge
",Modulplaner_WINFO!$G$17="Programmieren
",Modulplaner_WINFO!$G$17="Volkswirtschaftslehre
"),5,IF(OR(Modulplaner_WINFO!$G$17="Algorithmen I
",Modulplaner_WINFO!$G$17="Algorithmen II
",Modulplaner_WINFO!$G$17="Computergrafik
",Modulplaner_WINFO!$G$17="Digitaltechnik und Entwurfsverfahren
",Modulplaner_WINFO!$G$17="Echtzeitsysteme
",Modulplaner_WINFO!$G$17="Formale Systeme
",Modulplaner_WINFO!$G$17="Geistiger Eigentum und Datenschutz
",Modulplaner_WINFO!$G$17="Grundbegriffe der Informatik
",Modulplaner_WINFO!$G$17="Kognitive Systeme
",Modulplaner_WINFO!$G$17="Mensch-Maschine-Interaktion
",Modulplaner_WINFO!$G$17="Rechnerorganisation
",Modulplaner_WINFO!$G$17="Rechnerstrukturen
",Modulplaner_WINFO!$G$17="Robotik I - Einführung in die Robotik
",Modulplaner_WINFO!$G$17="Sicherheit
",Modulplaner_WINFO!$G$17="Softwaretechnik I
",Modulplaner_WINFO!$G$17="Softwaretechnik II
",Modulplaner_WINFO!$G$17="Telematik
",Modulplaner_WINFO!$G$17="Theoretische Informatik
",Modulplaner_WINFO!$G$17="Verfassungs- und Verwaltungsrecht
"),6,IF(OR(Modulplaner_WINFO!$G$17="Angewandte Informatik
",Modulplaner_WINFO!$G$17="Betriebswirtschafslehre
",Modulplaner_WINFO!$G$17="Mathematik I
",Modulplaner_WINFO!$G$17="Mathematik II
",Modulplaner_WINFO!$G$17="Teamprojekt Softwareentwicklung
"),8,IF(Modulplaner_WINFO!$G$17="Einführung in die Statistik
",10,9))))))))</f>
        <v>0</v>
      </c>
      <c r="H38" s="104">
        <f>IF(ISBLANK(Modulplaner_WINFO!$I$17),0,MIN(Modulplaner_WINFO!$J$17,IF(OR(Modulplaner_WINFO!$I$17="Geometrische Optimierung
",Modulplaner_WINFO!$I$17="Mikroprozessoren I
"),3,IF(OR(Modulplaner_WINFO!$I$17="Basispraktikum Arbeiten mit Datenbanksystemen
",Modulplaner_WINFO!$I$17="Basispraktikum Mobile Roboter
",Modulplaner_WINFO!$I$17="Basispraktikum Protocol Engineering
",Modulplaner_WINFO!$I$17="Basispraktikum TI: Hardwarenaher Systementwurf
",Modulplaner_WINFO!$I$17="Basispraktikum zum ICPC-Programmierwettbewerb
",Modulplaner_WINFO!$I$17="Datenbanksysteme
",Modulplaner_WINFO!$I$17="Einführung in Rechnernetze
",Modulplaner_WINFO!$I$17="Lego Mindstorms - Basispraktikum
",Modulplaner_WINFO!$I$17="MARS-Basispraktikum
",Modulplaner_WINFO!$I$17="Mechano-Informatik in der Robotik
",Modulplaner_WINFO!$I$17="Web-Anwendungen und Serviceorientierte Architekturen I
",Modulplaner_WINFO!$I$17="Wirtschaftsinformatik I
",Modulplaner_WINFO!$I$17="Wirtschaftsinformatik II
"),4,IF(OR(Modulplaner_WINFO!$I$17="Algorithmen für planare Graphen
",Modulplaner_WINFO!$I$17="Algorithmische Methoden für schwere Optimierungsprobleme
",Modulplaner_WINFO!$I$17="Basispraktikum Web-Anwendungen und Serviceorientierte Architekturen (I)
",Modulplaner_WINFO!$I$17="Einführung in das Privatrecht
",Modulplaner_WINFO!$I$17="Flächen im CAD
",Modulplaner_WINFO!$I$17="Geometrische Grundlagen der Geometrieverarbeitung
",Modulplaner_WINFO!$I$17="Kurven im CAD
",Modulplaner_WINFO!$I$17="Mobile Computing und Internet der Dinge
",Modulplaner_WINFO!$I$17="Programmieren
",Modulplaner_WINFO!$I$17="Volkswirtschaftslehre
"),5,IF(OR(Modulplaner_WINFO!$I$17="Algorithmen I
",Modulplaner_WINFO!$I$17="Algorithmen II
",Modulplaner_WINFO!$I$17="Computergrafik
",Modulplaner_WINFO!$I$17="Digitaltechnik und Entwurfsverfahren
",Modulplaner_WINFO!$I$17="Echtzeitsysteme
",Modulplaner_WINFO!$I$17="Formale Systeme
",Modulplaner_WINFO!$I$17="Geistiger Eigentum und Datenschutz
",Modulplaner_WINFO!$I$17="Grundbegriffe der Informatik
",Modulplaner_WINFO!$I$17="Kognitive Systeme
",Modulplaner_WINFO!$I$17="Mensch-Maschine-Interaktion
",Modulplaner_WINFO!$I$17="Rechnerorganisation
",Modulplaner_WINFO!$I$17="Rechnerstrukturen
",Modulplaner_WINFO!$I$17="Robotik I - Einführung in die Robotik
",Modulplaner_WINFO!$I$17="Sicherheit
",Modulplaner_WINFO!$I$17="Softwaretechnik I
",Modulplaner_WINFO!$I$17="Softwaretechnik II
",Modulplaner_WINFO!$I$17="Telematik
",Modulplaner_WINFO!$I$17="Theoretische Informatik
",Modulplaner_WINFO!$I$17="Verfassungs- und Verwaltungsrecht
"),6,IF(OR(Modulplaner_WINFO!$I$17="Angewandte Informatik
",Modulplaner_WINFO!$I$17="Betriebswirtschafslehre
",Modulplaner_WINFO!$I$17="Mathematik I
",Modulplaner_WINFO!$I$17="Mathematik II
",Modulplaner_WINFO!$I$17="Teamprojekt Softwareentwicklung
"),8,IF(Modulplaner_WINFO!$I$17="Einführung in die Statistik
",10,9))))))))</f>
        <v>0</v>
      </c>
      <c r="I38" s="104">
        <f>IF(ISBLANK(Modulplaner_WINFO!$K$17),0,MIN(Modulplaner_WINFO!$L$17,IF(OR(Modulplaner_WINFO!$K$17="Geometrische Optimierung
",Modulplaner_WINFO!$K$17="Mikroprozessoren I
"),3,IF(OR(Modulplaner_WINFO!$K$17="Basispraktikum Arbeiten mit Datenbanksystemen
",Modulplaner_WINFO!$K$17="Basispraktikum Mobile Roboter
",Modulplaner_WINFO!$K$17="Basispraktikum Protocol Engineering
",Modulplaner_WINFO!$K$17="Basispraktikum TI: Hardwarenaher Systementwurf
",Modulplaner_WINFO!$K$17="Basispraktikum zum ICPC-Programmierwettbewerb
",Modulplaner_WINFO!$K$17="Datenbanksysteme
",Modulplaner_WINFO!$K$17="Einführung in Rechnernetze
",Modulplaner_WINFO!$K$17="Lego Mindstorms - Basispraktikum
",Modulplaner_WINFO!$K$17="MARS-Basispraktikum
",Modulplaner_WINFO!$K$17="Mechano-Informatik in der Robotik
",Modulplaner_WINFO!$K$17="Web-Anwendungen und Serviceorientierte Architekturen I
",Modulplaner_WINFO!$K$17="Wirtschaftsinformatik I
",Modulplaner_WINFO!$K$17="Wirtschaftsinformatik II
"),4,IF(OR(Modulplaner_WINFO!$K$17="Algorithmen für planare Graphen
",Modulplaner_WINFO!$K$17="Algorithmische Methoden für schwere Optimierungsprobleme
",Modulplaner_WINFO!$K$17="Basispraktikum Web-Anwendungen und Serviceorientierte Architekturen (I)
",Modulplaner_WINFO!$K$17="Einführung in das Privatrecht
",Modulplaner_WINFO!$K$17="Flächen im CAD
",Modulplaner_WINFO!$K$17="Geometrische Grundlagen der Geometrieverarbeitung
",Modulplaner_WINFO!$K$17="Kurven im CAD
",Modulplaner_WINFO!$K$17="Mobile Computing und Internet der Dinge
",Modulplaner_WINFO!$K$17="Programmieren
",Modulplaner_WINFO!$K$17="Volkswirtschaftslehre
"),5,IF(OR(Modulplaner_WINFO!$K$17="Algorithmen I
",Modulplaner_WINFO!$K$17="Algorithmen II
",Modulplaner_WINFO!$K$17="Computergrafik
",Modulplaner_WINFO!$K$17="Digitaltechnik und Entwurfsverfahren
",Modulplaner_WINFO!$K$17="Echtzeitsysteme
",Modulplaner_WINFO!$K$17="Formale Systeme
",Modulplaner_WINFO!$K$17="Geistiger Eigentum und Datenschutz
",Modulplaner_WINFO!$K$17="Grundbegriffe der Informatik
",Modulplaner_WINFO!$K$17="Kognitive Systeme
",Modulplaner_WINFO!$K$17="Mensch-Maschine-Interaktion
",Modulplaner_WINFO!$K$17="Rechnerorganisation
",Modulplaner_WINFO!$K$17="Rechnerstrukturen
",Modulplaner_WINFO!$K$17="Robotik I - Einführung in die Robotik
",Modulplaner_WINFO!$K$17="Sicherheit
",Modulplaner_WINFO!$K$17="Softwaretechnik I
",Modulplaner_WINFO!$K$17="Softwaretechnik II
",Modulplaner_WINFO!$K$17="Telematik
",Modulplaner_WINFO!$K$17="Theoretische Informatik
",Modulplaner_WINFO!$K$17="Verfassungs- und Verwaltungsrecht
"),6,IF(OR(Modulplaner_WINFO!$K$17="Angewandte Informatik
",Modulplaner_WINFO!$K$17="Betriebswirtschafslehre
",Modulplaner_WINFO!$K$17="Mathematik I
",Modulplaner_WINFO!$K$17="Mathematik II
",Modulplaner_WINFO!$K$17="Teamprojekt Softwareentwicklung
"),8,IF(Modulplaner_WINFO!$K$17="Einführung in die Statistik
",10,9))))))))</f>
        <v>0</v>
      </c>
      <c r="J38" s="104">
        <f>IF(ISBLANK(Modulplaner_WINFO!$M$17),0,MIN(Modulplaner_WINFO!$N$17,IF(OR(Modulplaner_WINFO!$M$17="Geometrische Optimierung
",Modulplaner_WINFO!$M$17="Mikroprozessoren I
"),3,IF(OR(Modulplaner_WINFO!$M$17="Basispraktikum Arbeiten mit Datenbanksystemen
",Modulplaner_WINFO!$M$17="Basispraktikum Mobile Roboter
",Modulplaner_WINFO!$M$17="Basispraktikum Protocol Engineering
",Modulplaner_WINFO!$M$17="Basispraktikum TI: Hardwarenaher Systementwurf
",Modulplaner_WINFO!$M$17="Basispraktikum zum ICPC-Programmierwettbewerb
",Modulplaner_WINFO!$M$17="Datenbanksysteme
",Modulplaner_WINFO!$M$17="Einführung in Rechnernetze
",Modulplaner_WINFO!$M$17="Lego Mindstorms - Basispraktikum
",Modulplaner_WINFO!$M$17="MARS-Basispraktikum
",Modulplaner_WINFO!$M$17="Mechano-Informatik in der Robotik
",Modulplaner_WINFO!$M$17="Web-Anwendungen und Serviceorientierte Architekturen I
",Modulplaner_WINFO!$M$17="Wirtschaftsinformatik I
",Modulplaner_WINFO!$M$17="Wirtschaftsinformatik II
"),4,IF(OR(Modulplaner_WINFO!$M$17="Algorithmen für planare Graphen
",Modulplaner_WINFO!$M$17="Algorithmische Methoden für schwere Optimierungsprobleme
",Modulplaner_WINFO!$M$17="Basispraktikum Web-Anwendungen und Serviceorientierte Architekturen (I)
",Modulplaner_WINFO!$M$17="Einführung in das Privatrecht
",Modulplaner_WINFO!$M$17="Flächen im CAD
",Modulplaner_WINFO!$M$17="Geometrische Grundlagen der Geometrieverarbeitung
",Modulplaner_WINFO!$M$17="Kurven im CAD
",Modulplaner_WINFO!$M$17="Mobile Computing und Internet der Dinge
",Modulplaner_WINFO!$M$17="Programmieren
",Modulplaner_WINFO!$M$17="Volkswirtschaftslehre
"),5,IF(OR(Modulplaner_WINFO!$M$17="Algorithmen I
",Modulplaner_WINFO!$M$17="Algorithmen II
",Modulplaner_WINFO!$M$17="Computergrafik
",Modulplaner_WINFO!$M$17="Digitaltechnik und Entwurfsverfahren
",Modulplaner_WINFO!$M$17="Echtzeitsysteme
",Modulplaner_WINFO!$M$17="Formale Systeme
",Modulplaner_WINFO!$M$17="Geistiger Eigentum und Datenschutz
",Modulplaner_WINFO!$M$17="Grundbegriffe der Informatik
",Modulplaner_WINFO!$M$17="Kognitive Systeme
",Modulplaner_WINFO!$M$17="Mensch-Maschine-Interaktion
",Modulplaner_WINFO!$M$17="Rechnerorganisation
",Modulplaner_WINFO!$M$17="Rechnerstrukturen
",Modulplaner_WINFO!$M$17="Robotik I - Einführung in die Robotik
",Modulplaner_WINFO!$M$17="Sicherheit
",Modulplaner_WINFO!$M$17="Softwaretechnik I
",Modulplaner_WINFO!$M$17="Softwaretechnik II
",Modulplaner_WINFO!$M$17="Telematik
",Modulplaner_WINFO!$M$17="Theoretische Informatik
",Modulplaner_WINFO!$M$17="Verfassungs- und Verwaltungsrecht
"),6,IF(OR(Modulplaner_WINFO!$M$17="Angewandte Informatik
",Modulplaner_WINFO!$M$17="Betriebswirtschafslehre
",Modulplaner_WINFO!$M$17="Mathematik I
",Modulplaner_WINFO!$M$17="Mathematik II
",Modulplaner_WINFO!$M$17="Teamprojekt Softwareentwicklung
"),8,IF(Modulplaner_WINFO!$M$17="Einführung in die Statistik
",10,9))))))))</f>
        <v>0</v>
      </c>
      <c r="K38" s="104">
        <f>IF(ISBLANK(Modulplaner_WINFO!$O$17),0,MIN(Modulplaner_WINFO!$P$17,IF(OR(Modulplaner_WINFO!$O$17="Geometrische Optimierung
",Modulplaner_WINFO!$O$17="Mikroprozessoren I
"),3,IF(OR(Modulplaner_WINFO!$O$17="Basispraktikum Arbeiten mit Datenbanksystemen
",Modulplaner_WINFO!$O$17="Basispraktikum Mobile Roboter
",Modulplaner_WINFO!$O$17="Basispraktikum Protocol Engineering
",Modulplaner_WINFO!$O$17="Basispraktikum TI: Hardwarenaher Systementwurf
",Modulplaner_WINFO!$O$17="Basispraktikum zum ICPC-Programmierwettbewerb
",Modulplaner_WINFO!$O$17="Datenbanksysteme
",Modulplaner_WINFO!$O$17="Einführung in Rechnernetze
",Modulplaner_WINFO!$O$17="Lego Mindstorms - Basispraktikum
",Modulplaner_WINFO!$O$17="MARS-Basispraktikum
",Modulplaner_WINFO!$O$17="Mechano-Informatik in der Robotik
",Modulplaner_WINFO!$O$17="Web-Anwendungen und Serviceorientierte Architekturen I
",Modulplaner_WINFO!$O$17="Wirtschaftsinformatik I
",Modulplaner_WINFO!$O$17="Wirtschaftsinformatik II
"),4,IF(OR(Modulplaner_WINFO!$O$17="Algorithmen für planare Graphen
",Modulplaner_WINFO!$O$17="Algorithmische Methoden für schwere Optimierungsprobleme
",Modulplaner_WINFO!$O$17="Basispraktikum Web-Anwendungen und Serviceorientierte Architekturen (I)
",Modulplaner_WINFO!$O$17="Einführung in das Privatrecht
",Modulplaner_WINFO!$O$17="Flächen im CAD
",Modulplaner_WINFO!$O$17="Geometrische Grundlagen der Geometrieverarbeitung
",Modulplaner_WINFO!$O$17="Kurven im CAD
",Modulplaner_WINFO!$O$17="Mobile Computing und Internet der Dinge
",Modulplaner_WINFO!$O$17="Programmieren
",Modulplaner_WINFO!$O$17="Volkswirtschaftslehre
"),5,IF(OR(Modulplaner_WINFO!$O$17="Algorithmen I
",Modulplaner_WINFO!$O$17="Algorithmen II
",Modulplaner_WINFO!$O$17="Computergrafik
",Modulplaner_WINFO!$O$17="Digitaltechnik und Entwurfsverfahren
",Modulplaner_WINFO!$O$17="Echtzeitsysteme
",Modulplaner_WINFO!$O$17="Formale Systeme
",Modulplaner_WINFO!$O$17="Geistiger Eigentum und Datenschutz
",Modulplaner_WINFO!$O$17="Grundbegriffe der Informatik
",Modulplaner_WINFO!$O$17="Kognitive Systeme
",Modulplaner_WINFO!$O$17="Mensch-Maschine-Interaktion
",Modulplaner_WINFO!$O$17="Rechnerorganisation
",Modulplaner_WINFO!$O$17="Rechnerstrukturen
",Modulplaner_WINFO!$O$17="Robotik I - Einführung in die Robotik
",Modulplaner_WINFO!$O$17="Sicherheit
",Modulplaner_WINFO!$O$17="Softwaretechnik I
",Modulplaner_WINFO!$O$17="Softwaretechnik II
",Modulplaner_WINFO!$O$17="Telematik
",Modulplaner_WINFO!$O$17="Theoretische Informatik
",Modulplaner_WINFO!$O$17="Verfassungs- und Verwaltungsrecht
"),6,IF(OR(Modulplaner_WINFO!$O$17="Angewandte Informatik
",Modulplaner_WINFO!$O$17="Betriebswirtschafslehre
",Modulplaner_WINFO!$O$17="Mathematik I
",Modulplaner_WINFO!$O$17="Mathematik II
",Modulplaner_WINFO!$O$17="Teamprojekt Softwareentwicklung
"),8,IF(Modulplaner_WINFO!$O$17="Einführung in die Statistik
",10,9))))))))</f>
        <v>0</v>
      </c>
      <c r="L38" s="104">
        <f>IF(ISBLANK(Modulplaner_WINFO!$Q$17),0,MIN(Modulplaner_WINFO!$R$17,IF(OR(Modulplaner_WINFO!$Q$17="Geometrische Optimierung
",Modulplaner_WINFO!$Q$17="Mikroprozessoren I
"),3,IF(OR(Modulplaner_WINFO!$Q$17="Basispraktikum Arbeiten mit Datenbanksystemen
",Modulplaner_WINFO!$Q$17="Basispraktikum Mobile Roboter
",Modulplaner_WINFO!$Q$17="Basispraktikum Protocol Engineering
",Modulplaner_WINFO!$Q$17="Basispraktikum TI: Hardwarenaher Systementwurf
",Modulplaner_WINFO!$Q$17="Basispraktikum zum ICPC-Programmierwettbewerb
",Modulplaner_WINFO!$Q$17="Datenbanksysteme
",Modulplaner_WINFO!$Q$17="Einführung in Rechnernetze
",Modulplaner_WINFO!$Q$17="Lego Mindstorms - Basispraktikum
",Modulplaner_WINFO!$Q$17="MARS-Basispraktikum
",Modulplaner_WINFO!$Q$17="Mechano-Informatik in der Robotik
",Modulplaner_WINFO!$Q$17="Web-Anwendungen und Serviceorientierte Architekturen I
",Modulplaner_WINFO!$Q$17="Wirtschaftsinformatik I
",Modulplaner_WINFO!$Q$17="Wirtschaftsinformatik II
"),4,IF(OR(Modulplaner_WINFO!$Q$17="Algorithmen für planare Graphen
",Modulplaner_WINFO!$Q$17="Algorithmische Methoden für schwere Optimierungsprobleme
",Modulplaner_WINFO!$Q$17="Basispraktikum Web-Anwendungen und Serviceorientierte Architekturen (I)
",Modulplaner_WINFO!$Q$17="Einführung in das Privatrecht
",Modulplaner_WINFO!$Q$17="Flächen im CAD
",Modulplaner_WINFO!$Q$17="Geometrische Grundlagen der Geometrieverarbeitung
",Modulplaner_WINFO!$Q$17="Kurven im CAD
",Modulplaner_WINFO!$Q$17="Mobile Computing und Internet der Dinge
",Modulplaner_WINFO!$Q$17="Programmieren
",Modulplaner_WINFO!$Q$17="Volkswirtschaftslehre
"),5,IF(OR(Modulplaner_WINFO!$Q$17="Algorithmen I
",Modulplaner_WINFO!$Q$17="Algorithmen II
",Modulplaner_WINFO!$Q$17="Computergrafik
",Modulplaner_WINFO!$Q$17="Digitaltechnik und Entwurfsverfahren
",Modulplaner_WINFO!$Q$17="Echtzeitsysteme
",Modulplaner_WINFO!$Q$17="Formale Systeme
",Modulplaner_WINFO!$Q$17="Geistiger Eigentum und Datenschutz
",Modulplaner_WINFO!$Q$17="Grundbegriffe der Informatik
",Modulplaner_WINFO!$Q$17="Kognitive Systeme
",Modulplaner_WINFO!$Q$17="Mensch-Maschine-Interaktion
",Modulplaner_WINFO!$Q$17="Rechnerorganisation
",Modulplaner_WINFO!$Q$17="Rechnerstrukturen
",Modulplaner_WINFO!$Q$17="Robotik I - Einführung in die Robotik
",Modulplaner_WINFO!$Q$17="Sicherheit
",Modulplaner_WINFO!$Q$17="Softwaretechnik I
",Modulplaner_WINFO!$Q$17="Softwaretechnik II
",Modulplaner_WINFO!$Q$17="Telematik
",Modulplaner_WINFO!$Q$17="Theoretische Informatik
",Modulplaner_WINFO!$Q$17="Verfassungs- und Verwaltungsrecht
"),6,IF(OR(Modulplaner_WINFO!$Q$17="Angewandte Informatik
",Modulplaner_WINFO!$Q$17="Betriebswirtschafslehre
",Modulplaner_WINFO!$Q$17="Mathematik I
",Modulplaner_WINFO!$Q$17="Mathematik II
",Modulplaner_WINFO!$Q$17="Teamprojekt Softwareentwicklung
"),8,IF(Modulplaner_WINFO!$Q$17="Einführung in die Statistik
",10,9))))))))</f>
        <v>0</v>
      </c>
      <c r="M38" s="104">
        <f>IF(ISBLANK(Modulplaner_WINFO!$S$17),0,MIN(Modulplaner_WINFO!$T$17,IF(OR(Modulplaner_WINFO!$S$17="Geometrische Optimierung
",Modulplaner_WINFO!$S$17="Mikroprozessoren I
"),3,IF(OR(Modulplaner_WINFO!$S$17="Basispraktikum Arbeiten mit Datenbanksystemen
",Modulplaner_WINFO!$S$17="Basispraktikum Mobile Roboter
",Modulplaner_WINFO!$S$17="Basispraktikum Protocol Engineering
",Modulplaner_WINFO!$S$17="Basispraktikum TI: Hardwarenaher Systementwurf
",Modulplaner_WINFO!$S$17="Basispraktikum zum ICPC-Programmierwettbewerb
",Modulplaner_WINFO!$S$17="Datenbanksysteme
",Modulplaner_WINFO!$S$17="Einführung in Rechnernetze
",Modulplaner_WINFO!$S$17="Lego Mindstorms - Basispraktikum
",Modulplaner_WINFO!$S$17="MARS-Basispraktikum
",Modulplaner_WINFO!$S$17="Mechano-Informatik in der Robotik
",Modulplaner_WINFO!$S$17="Web-Anwendungen und Serviceorientierte Architekturen I
",Modulplaner_WINFO!$S$17="Wirtschaftsinformatik I
",Modulplaner_WINFO!$S$17="Wirtschaftsinformatik II
"),4,IF(OR(Modulplaner_WINFO!$S$17="Algorithmen für planare Graphen
",Modulplaner_WINFO!$S$17="Algorithmische Methoden für schwere Optimierungsprobleme
",Modulplaner_WINFO!$S$17="Basispraktikum Web-Anwendungen und Serviceorientierte Architekturen (I)
",Modulplaner_WINFO!$S$17="Einführung in das Privatrecht
",Modulplaner_WINFO!$S$17="Flächen im CAD
",Modulplaner_WINFO!$S$17="Geometrische Grundlagen der Geometrieverarbeitung
",Modulplaner_WINFO!$S$17="Kurven im CAD
",Modulplaner_WINFO!$S$17="Mobile Computing und Internet der Dinge
",Modulplaner_WINFO!$S$17="Programmieren
",Modulplaner_WINFO!$S$17="Volkswirtschaftslehre
"),5,IF(OR(Modulplaner_WINFO!$S$17="Algorithmen I
",Modulplaner_WINFO!$S$17="Algorithmen II
",Modulplaner_WINFO!$S$17="Computergrafik
",Modulplaner_WINFO!$S$17="Digitaltechnik und Entwurfsverfahren
",Modulplaner_WINFO!$S$17="Echtzeitsysteme
",Modulplaner_WINFO!$S$17="Formale Systeme
",Modulplaner_WINFO!$S$17="Geistiger Eigentum und Datenschutz
",Modulplaner_WINFO!$S$17="Grundbegriffe der Informatik
",Modulplaner_WINFO!$S$17="Kognitive Systeme
",Modulplaner_WINFO!$S$17="Mensch-Maschine-Interaktion
",Modulplaner_WINFO!$S$17="Rechnerorganisation
",Modulplaner_WINFO!$S$17="Rechnerstrukturen
",Modulplaner_WINFO!$S$17="Robotik I - Einführung in die Robotik
",Modulplaner_WINFO!$S$17="Sicherheit
",Modulplaner_WINFO!$S$17="Softwaretechnik I
",Modulplaner_WINFO!$S$17="Softwaretechnik II
",Modulplaner_WINFO!$S$17="Telematik
",Modulplaner_WINFO!$S$17="Theoretische Informatik
",Modulplaner_WINFO!$S$17="Verfassungs- und Verwaltungsrecht
"),6,IF(OR(Modulplaner_WINFO!$S$17="Angewandte Informatik
",Modulplaner_WINFO!$S$17="Betriebswirtschafslehre
",Modulplaner_WINFO!$S$17="Mathematik I
",Modulplaner_WINFO!$S$17="Mathematik II
",Modulplaner_WINFO!$S$17="Teamprojekt Softwareentwicklung
"),8,IF(Modulplaner_WINFO!$S$17="Einführung in die Statistik
",10,9))))))))</f>
        <v>0</v>
      </c>
    </row>
    <row r="39" spans="1:13" ht="28.8" x14ac:dyDescent="0.3">
      <c r="A39" s="14" t="s">
        <v>192</v>
      </c>
      <c r="B39">
        <v>6</v>
      </c>
      <c r="D39" s="22" t="s">
        <v>231</v>
      </c>
      <c r="E39" s="1">
        <f>IF(ISBLANK(Modulplaner_WINFO!$C$18),0,3)</f>
        <v>0</v>
      </c>
      <c r="F39" s="1">
        <f>IF(ISBLANK(Modulplaner_WINFO!$E$18),0,3)</f>
        <v>0</v>
      </c>
      <c r="G39" s="1">
        <f>IF(ISBLANK(Modulplaner_WINFO!$G$18),0,3)</f>
        <v>0</v>
      </c>
      <c r="H39" s="1">
        <f>IF(ISBLANK(Modulplaner_WINFO!$I$18),0,3)</f>
        <v>0</v>
      </c>
      <c r="I39" s="1">
        <f>IF(ISBLANK(Modulplaner_WINFO!$K$18),0,3)</f>
        <v>0</v>
      </c>
      <c r="J39" s="1">
        <f>IF(ISBLANK(Modulplaner_WINFO!$M$18),0,3)</f>
        <v>0</v>
      </c>
      <c r="K39" s="1">
        <f>IF(ISBLANK(Modulplaner_WINFO!$O$18),0,3)</f>
        <v>0</v>
      </c>
      <c r="L39" s="1">
        <f>IF(ISBLANK(Modulplaner_WINFO!$Q$18),0,3)</f>
        <v>0</v>
      </c>
      <c r="M39" s="1">
        <f>IF(ISBLANK(Modulplaner_WINFO!$S$18),0,3)</f>
        <v>0</v>
      </c>
    </row>
    <row r="40" spans="1:13" ht="43.2" x14ac:dyDescent="0.3">
      <c r="A40" s="15" t="s">
        <v>193</v>
      </c>
      <c r="D40" s="22" t="s">
        <v>232</v>
      </c>
      <c r="E40" s="1">
        <f>IF(ISBLANK(Modulplaner_WINFO!$C$19),0,15)</f>
        <v>0</v>
      </c>
      <c r="F40" s="1">
        <f>IF(ISBLANK(Modulplaner_WINFO!$E$19),0,15)</f>
        <v>0</v>
      </c>
      <c r="G40" s="1">
        <f>IF(ISBLANK(Modulplaner_WINFO!$G$19),0,15)</f>
        <v>0</v>
      </c>
      <c r="H40" s="1">
        <f>IF(ISBLANK(Modulplaner_WINFO!$I$19),0,15)</f>
        <v>0</v>
      </c>
      <c r="I40" s="1">
        <f>IF(ISBLANK(Modulplaner_WINFO!$K$19),0,15)</f>
        <v>0</v>
      </c>
      <c r="J40" s="1">
        <f>IF(ISBLANK(Modulplaner_WINFO!$M$19),0,15)</f>
        <v>0</v>
      </c>
      <c r="K40" s="1">
        <f>IF(ISBLANK(Modulplaner_WINFO!$O$19),0,15)</f>
        <v>0</v>
      </c>
      <c r="L40" s="1">
        <f>IF(ISBLANK(Modulplaner_WINFO!$Q$19),0,15)</f>
        <v>0</v>
      </c>
      <c r="M40" s="1">
        <f>IF(ISBLANK(Modulplaner_WINFO!$S$19),0,15)</f>
        <v>0</v>
      </c>
    </row>
    <row r="41" spans="1:13" ht="28.8" x14ac:dyDescent="0.3">
      <c r="A41" s="14" t="s">
        <v>67</v>
      </c>
      <c r="E41" s="102">
        <f>SUM(E30:E40)</f>
        <v>0</v>
      </c>
      <c r="F41" s="102">
        <f t="shared" ref="F41:M41" si="1">SUM(F30:F40)</f>
        <v>0</v>
      </c>
      <c r="G41" s="102">
        <f t="shared" si="1"/>
        <v>0</v>
      </c>
      <c r="H41" s="102">
        <f t="shared" si="1"/>
        <v>0</v>
      </c>
      <c r="I41" s="102">
        <f t="shared" si="1"/>
        <v>0</v>
      </c>
      <c r="J41" s="102">
        <f t="shared" si="1"/>
        <v>0</v>
      </c>
      <c r="K41" s="102">
        <f t="shared" si="1"/>
        <v>0</v>
      </c>
      <c r="L41" s="102">
        <f t="shared" si="1"/>
        <v>0</v>
      </c>
      <c r="M41" s="102">
        <f t="shared" si="1"/>
        <v>0</v>
      </c>
    </row>
    <row r="42" spans="1:13" ht="28.8" x14ac:dyDescent="0.3">
      <c r="A42" s="15" t="s">
        <v>68</v>
      </c>
    </row>
    <row r="43" spans="1:13" ht="43.2" x14ac:dyDescent="0.3">
      <c r="A43" s="14" t="s">
        <v>69</v>
      </c>
    </row>
    <row r="44" spans="1:13" ht="43.2" x14ac:dyDescent="0.3">
      <c r="A44" s="15" t="s">
        <v>70</v>
      </c>
    </row>
    <row r="45" spans="1:13" ht="43.2" x14ac:dyDescent="0.3">
      <c r="A45" s="15" t="s">
        <v>71</v>
      </c>
    </row>
    <row r="46" spans="1:13" ht="28.8" x14ac:dyDescent="0.3">
      <c r="A46" s="15" t="s">
        <v>194</v>
      </c>
    </row>
    <row r="47" spans="1:13" ht="28.8" x14ac:dyDescent="0.3">
      <c r="A47" s="15" t="s">
        <v>195</v>
      </c>
    </row>
    <row r="48" spans="1:13" ht="28.8" x14ac:dyDescent="0.3">
      <c r="A48" s="14" t="s">
        <v>196</v>
      </c>
      <c r="B48">
        <v>6</v>
      </c>
    </row>
    <row r="49" spans="1:2" ht="28.8" x14ac:dyDescent="0.3">
      <c r="A49" s="15" t="s">
        <v>197</v>
      </c>
      <c r="B49">
        <v>5</v>
      </c>
    </row>
    <row r="50" spans="1:2" ht="28.8" x14ac:dyDescent="0.3">
      <c r="A50" s="14" t="s">
        <v>198</v>
      </c>
      <c r="B50">
        <v>4</v>
      </c>
    </row>
    <row r="51" spans="1:2" ht="28.8" x14ac:dyDescent="0.3">
      <c r="A51" s="15" t="s">
        <v>199</v>
      </c>
      <c r="B51">
        <v>4</v>
      </c>
    </row>
    <row r="52" spans="1:2" ht="28.8" x14ac:dyDescent="0.3">
      <c r="A52" s="15" t="s">
        <v>75</v>
      </c>
      <c r="B52">
        <v>8</v>
      </c>
    </row>
    <row r="53" spans="1:2" ht="28.8" x14ac:dyDescent="0.3">
      <c r="A53" s="15" t="s">
        <v>76</v>
      </c>
      <c r="B53">
        <v>8</v>
      </c>
    </row>
    <row r="54" spans="1:2" ht="28.8" x14ac:dyDescent="0.3">
      <c r="A54" s="15" t="s">
        <v>201</v>
      </c>
      <c r="B54">
        <v>4</v>
      </c>
    </row>
    <row r="55" spans="1:2" ht="28.8" x14ac:dyDescent="0.3">
      <c r="A55" s="15" t="s">
        <v>200</v>
      </c>
      <c r="B55">
        <v>6</v>
      </c>
    </row>
    <row r="56" spans="1:2" ht="28.8" x14ac:dyDescent="0.3">
      <c r="A56" s="14" t="s">
        <v>78</v>
      </c>
    </row>
    <row r="57" spans="1:2" ht="28.8" x14ac:dyDescent="0.3">
      <c r="A57" s="15" t="s">
        <v>202</v>
      </c>
      <c r="B57">
        <v>3</v>
      </c>
    </row>
    <row r="58" spans="1:2" ht="43.2" x14ac:dyDescent="0.3">
      <c r="A58" s="14" t="s">
        <v>203</v>
      </c>
      <c r="B58">
        <v>5</v>
      </c>
    </row>
    <row r="59" spans="1:2" ht="28.8" x14ac:dyDescent="0.3">
      <c r="A59" s="14" t="s">
        <v>81</v>
      </c>
    </row>
    <row r="60" spans="1:2" ht="28.8" x14ac:dyDescent="0.3">
      <c r="A60" s="15" t="s">
        <v>83</v>
      </c>
    </row>
    <row r="61" spans="1:2" ht="28.8" x14ac:dyDescent="0.3">
      <c r="A61" s="14" t="s">
        <v>204</v>
      </c>
      <c r="B61">
        <v>5</v>
      </c>
    </row>
    <row r="62" spans="1:2" ht="28.8" x14ac:dyDescent="0.3">
      <c r="A62" s="15" t="s">
        <v>85</v>
      </c>
    </row>
    <row r="63" spans="1:2" ht="28.8" x14ac:dyDescent="0.3">
      <c r="A63" s="15" t="s">
        <v>205</v>
      </c>
      <c r="B63">
        <v>6</v>
      </c>
    </row>
    <row r="64" spans="1:2" ht="28.8" x14ac:dyDescent="0.3">
      <c r="A64" s="14" t="s">
        <v>206</v>
      </c>
      <c r="B64">
        <v>6</v>
      </c>
    </row>
    <row r="65" spans="1:5" ht="28.8" x14ac:dyDescent="0.3">
      <c r="A65" s="15" t="s">
        <v>207</v>
      </c>
      <c r="B65">
        <v>6</v>
      </c>
      <c r="E65" s="103"/>
    </row>
    <row r="66" spans="1:5" ht="28.8" x14ac:dyDescent="0.3">
      <c r="A66" s="14" t="s">
        <v>208</v>
      </c>
    </row>
    <row r="67" spans="1:5" ht="43.2" x14ac:dyDescent="0.3">
      <c r="A67" s="15" t="s">
        <v>209</v>
      </c>
      <c r="B67">
        <v>6</v>
      </c>
    </row>
    <row r="68" spans="1:5" ht="28.8" x14ac:dyDescent="0.3">
      <c r="A68" s="14" t="s">
        <v>210</v>
      </c>
      <c r="B68">
        <v>6</v>
      </c>
    </row>
    <row r="69" spans="1:5" ht="28.8" x14ac:dyDescent="0.3">
      <c r="A69" s="15" t="s">
        <v>211</v>
      </c>
      <c r="B69">
        <v>6</v>
      </c>
    </row>
    <row r="70" spans="1:5" ht="28.8" x14ac:dyDescent="0.3">
      <c r="A70" s="15" t="s">
        <v>89</v>
      </c>
    </row>
    <row r="71" spans="1:5" ht="28.8" x14ac:dyDescent="0.3">
      <c r="A71" s="13" t="s">
        <v>90</v>
      </c>
    </row>
    <row r="72" spans="1:5" ht="28.8" x14ac:dyDescent="0.3">
      <c r="A72" s="13" t="s">
        <v>91</v>
      </c>
    </row>
    <row r="73" spans="1:5" ht="28.8" x14ac:dyDescent="0.3">
      <c r="A73" s="109" t="s">
        <v>212</v>
      </c>
      <c r="B73">
        <v>8</v>
      </c>
    </row>
    <row r="74" spans="1:5" ht="28.8" x14ac:dyDescent="0.3">
      <c r="A74" s="109" t="s">
        <v>213</v>
      </c>
      <c r="B74">
        <v>6</v>
      </c>
    </row>
    <row r="75" spans="1:5" ht="28.8" x14ac:dyDescent="0.3">
      <c r="A75" s="109" t="s">
        <v>214</v>
      </c>
      <c r="B75">
        <v>6</v>
      </c>
    </row>
    <row r="76" spans="1:5" ht="28.8" x14ac:dyDescent="0.3">
      <c r="A76" s="13" t="s">
        <v>94</v>
      </c>
    </row>
    <row r="77" spans="1:5" ht="43.2" x14ac:dyDescent="0.3">
      <c r="A77" s="13" t="s">
        <v>215</v>
      </c>
    </row>
    <row r="78" spans="1:5" ht="28.8" x14ac:dyDescent="0.3">
      <c r="A78" s="109" t="s">
        <v>133</v>
      </c>
      <c r="B78">
        <v>6</v>
      </c>
    </row>
    <row r="79" spans="1:5" ht="43.2" x14ac:dyDescent="0.3">
      <c r="A79" s="13" t="s">
        <v>99</v>
      </c>
    </row>
    <row r="80" spans="1:5" ht="28.8" x14ac:dyDescent="0.3">
      <c r="A80" s="109" t="s">
        <v>216</v>
      </c>
      <c r="B80">
        <v>5</v>
      </c>
    </row>
    <row r="81" spans="1:2" ht="43.2" x14ac:dyDescent="0.3">
      <c r="A81" s="109" t="s">
        <v>217</v>
      </c>
      <c r="B81">
        <v>4</v>
      </c>
    </row>
    <row r="82" spans="1:2" ht="28.8" x14ac:dyDescent="0.3">
      <c r="A82" s="109" t="s">
        <v>218</v>
      </c>
      <c r="B82">
        <v>4</v>
      </c>
    </row>
    <row r="83" spans="1:2" ht="28.8" x14ac:dyDescent="0.3">
      <c r="A83" s="109" t="s">
        <v>219</v>
      </c>
      <c r="B83">
        <v>4</v>
      </c>
    </row>
    <row r="84" spans="1:2" ht="28.8" x14ac:dyDescent="0.3">
      <c r="A84" s="13" t="s">
        <v>106</v>
      </c>
    </row>
    <row r="85" spans="1:2" ht="28.8" x14ac:dyDescent="0.3">
      <c r="A85" s="13" t="s">
        <v>139</v>
      </c>
    </row>
    <row r="86" spans="1:2" ht="28.8" x14ac:dyDescent="0.3">
      <c r="A86" s="13" t="s">
        <v>41</v>
      </c>
    </row>
  </sheetData>
  <sheetProtection algorithmName="SHA-512" hashValue="cYxXqps1GiuH8xfAouHfLjRSuMhr61zTt5hzQWliu46DEMQZ3M/P740N508Z2svgJycY8OmSFcNc9QJULdfILw==" saltValue="oyxUkd0wGP4WgRto5cdw6A==" spinCount="100000" sheet="1" objects="1" scenarios="1"/>
  <autoFilter ref="A1:B86">
    <sortState ref="A2:B86">
      <sortCondition ref="A1:A86"/>
    </sortState>
  </autoFilter>
  <phoneticPr fontId="9" type="noConversion"/>
  <pageMargins left="0.7" right="0.7" top="0.78740157499999996" bottom="0.78740157499999996"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zoomScale="55" zoomScaleNormal="55" workbookViewId="0">
      <selection activeCell="N6" sqref="N6"/>
    </sheetView>
  </sheetViews>
  <sheetFormatPr baseColWidth="10" defaultRowHeight="14.4" x14ac:dyDescent="0.3"/>
  <cols>
    <col min="1" max="1" width="47" bestFit="1" customWidth="1"/>
    <col min="3" max="3" width="26.44140625" bestFit="1" customWidth="1"/>
    <col min="5" max="5" width="23.109375" bestFit="1" customWidth="1"/>
    <col min="7" max="7" width="40.6640625" bestFit="1" customWidth="1"/>
    <col min="12" max="12" width="13.109375" bestFit="1" customWidth="1"/>
    <col min="13" max="13" width="40.6640625" bestFit="1" customWidth="1"/>
    <col min="14" max="14" width="14.44140625" bestFit="1" customWidth="1"/>
    <col min="17" max="17" width="48.6640625" bestFit="1" customWidth="1"/>
    <col min="19" max="19" width="48.6640625" bestFit="1" customWidth="1"/>
    <col min="21" max="21" width="48.6640625" bestFit="1" customWidth="1"/>
    <col min="23" max="23" width="48.6640625" bestFit="1" customWidth="1"/>
  </cols>
  <sheetData>
    <row r="1" spans="1:17" x14ac:dyDescent="0.3">
      <c r="A1" t="s">
        <v>121</v>
      </c>
      <c r="B1" s="13" t="s">
        <v>21</v>
      </c>
      <c r="C1" s="10"/>
      <c r="E1" s="53" t="s">
        <v>125</v>
      </c>
      <c r="F1">
        <v>1</v>
      </c>
      <c r="G1" t="str">
        <f>IF(ROW(A1)&gt;MAX(F:F),"",INDEX(A:A,MATCH(ROW(A1),F:F,0)))</f>
        <v>Belegte Module</v>
      </c>
      <c r="H1" t="s">
        <v>122</v>
      </c>
      <c r="L1" s="53" t="s">
        <v>126</v>
      </c>
      <c r="M1" t="s">
        <v>121</v>
      </c>
      <c r="N1" t="s">
        <v>122</v>
      </c>
    </row>
    <row r="2" spans="1:17" x14ac:dyDescent="0.3">
      <c r="A2" t="str">
        <f>IF(ISBLANK(Modulplaner_WINFO!C9),"",Modulplaner_WINFO!C9)</f>
        <v/>
      </c>
      <c r="B2">
        <f>Datenbank_WINFO!$F$4</f>
        <v>0</v>
      </c>
      <c r="C2" s="70"/>
      <c r="F2">
        <f>(COUNTIF($A$1:A2,A2)=1)+MAX(F$1:F1)</f>
        <v>2</v>
      </c>
      <c r="G2" t="str">
        <f>IF(ROW(A2)&gt;MAX(F:F),"",INDEX(A:A,MATCH(ROW(A2),F:F,0)))</f>
        <v/>
      </c>
      <c r="H2">
        <f>SUMIF(A2:A100,G2,B2:B100)</f>
        <v>0</v>
      </c>
      <c r="M2" t="e">
        <f t="array" ref="M2">IF(ROW(G1)&gt; COUNTA($G$2:$G$100), "",INDEX($G:$G, SMALL(IF(G$2:G$100&lt;&gt;"",
ROW($2:$100)), ROW(A1))))</f>
        <v>#NUM!</v>
      </c>
      <c r="N2">
        <f>SUMIF(G2:G100,M2,H2:H100)</f>
        <v>0</v>
      </c>
    </row>
    <row r="3" spans="1:17" x14ac:dyDescent="0.3">
      <c r="A3" t="str">
        <f>IF(ISBLANK(Modulplaner_WINFO!C10),"",Modulplaner_WINFO!C10)</f>
        <v/>
      </c>
      <c r="B3">
        <f>Datenbank_WINFO!$G$4</f>
        <v>0</v>
      </c>
      <c r="C3" s="10"/>
      <c r="F3">
        <f>(COUNTIF($A$1:A3,A3)=1)+MAX(F$1:F2)</f>
        <v>2</v>
      </c>
      <c r="G3" t="str">
        <f t="shared" ref="G3:G66" si="0">IF(ROW(A3)&gt;MAX(F:F),"",INDEX(A:A,MATCH(ROW(A3),F:F,0)))</f>
        <v/>
      </c>
      <c r="H3">
        <f t="shared" ref="H3:H66" si="1">SUMIF(A3:A101,G3,B3:B101)</f>
        <v>0</v>
      </c>
      <c r="M3" t="e">
        <f t="array" ref="M3">IF(ROW(G2)&gt; COUNTA($G$2:$G$100), "",INDEX($G:$G, SMALL(IF(G$2:G$100&lt;&gt;"",
ROW($2:$100)), ROW(A2))))</f>
        <v>#NUM!</v>
      </c>
      <c r="N3">
        <f t="shared" ref="N3:N66" si="2">SUMIF(G3:G101,M3,H3:H101)</f>
        <v>0</v>
      </c>
    </row>
    <row r="4" spans="1:17" x14ac:dyDescent="0.3">
      <c r="A4" t="str">
        <f>IF(ISBLANK(Modulplaner_WINFO!C11),"",Modulplaner_WINFO!C11)</f>
        <v/>
      </c>
      <c r="B4">
        <f>Datenbank_WINFO!$H$4</f>
        <v>0</v>
      </c>
      <c r="F4">
        <f>(COUNTIF($A$1:A4,A4)=1)+MAX(F$1:F3)</f>
        <v>2</v>
      </c>
      <c r="G4" t="str">
        <f t="shared" si="0"/>
        <v/>
      </c>
      <c r="H4">
        <f t="shared" si="1"/>
        <v>0</v>
      </c>
      <c r="M4" t="e">
        <f t="array" ref="M4">IF(ROW(G3)&gt; COUNTA($G$2:$G$100), "",INDEX($G:$G, SMALL(IF(G$2:G$100&lt;&gt;"",
ROW($2:$100)), ROW(A3))))</f>
        <v>#NUM!</v>
      </c>
      <c r="N4">
        <f t="shared" si="2"/>
        <v>0</v>
      </c>
    </row>
    <row r="5" spans="1:17" x14ac:dyDescent="0.3">
      <c r="A5" t="str">
        <f>IF(ISBLANK(Modulplaner_WINFO!C12),"",Modulplaner_WINFO!C12)</f>
        <v/>
      </c>
      <c r="B5">
        <f>Datenbank_WINFO!$I$4</f>
        <v>0</v>
      </c>
      <c r="F5">
        <f>(COUNTIF($A$1:A5,A5)=1)+MAX(F$1:F4)</f>
        <v>2</v>
      </c>
      <c r="G5" t="str">
        <f t="shared" si="0"/>
        <v/>
      </c>
      <c r="H5">
        <f t="shared" si="1"/>
        <v>0</v>
      </c>
      <c r="M5" t="e">
        <f t="array" ref="M5">IF(ROW(G4)&gt; COUNTA($G$2:$G$100), "",INDEX($G:$G, SMALL(IF(G$2:G$100&lt;&gt;"",
ROW($2:$100)), ROW(A4))))</f>
        <v>#NUM!</v>
      </c>
      <c r="N5">
        <f t="shared" si="2"/>
        <v>0</v>
      </c>
      <c r="Q5" t="str">
        <f>IF(ISBLANK(Modulplaner_WINFO!C9),"",Modulplaner_WINFO!C9)</f>
        <v/>
      </c>
    </row>
    <row r="6" spans="1:17" x14ac:dyDescent="0.3">
      <c r="A6" t="str">
        <f>IF(ISBLANK(Modulplaner_WINFO!C13),"",Modulplaner_WINFO!C13)</f>
        <v/>
      </c>
      <c r="B6">
        <f>Datenbank_WINFO!$J$4</f>
        <v>0</v>
      </c>
      <c r="F6">
        <f>(COUNTIF($A$1:A6,A6)=1)+MAX(F$1:F5)</f>
        <v>2</v>
      </c>
      <c r="G6" t="str">
        <f t="shared" si="0"/>
        <v/>
      </c>
      <c r="H6">
        <f t="shared" si="1"/>
        <v>0</v>
      </c>
      <c r="M6" t="e">
        <f t="array" ref="M6">IF(ROW(G5)&gt; COUNTA($G$2:$G$100), "",INDEX($G:$G, SMALL(IF(G$2:G$100&lt;&gt;"",
ROW($2:$100)), ROW(A5))))</f>
        <v>#NUM!</v>
      </c>
      <c r="N6">
        <f t="shared" si="2"/>
        <v>0</v>
      </c>
      <c r="Q6" t="str">
        <f>IF(ISBLANK(Modulplaner_WINFO!C10),"",Modulplaner_WINFO!C10)</f>
        <v/>
      </c>
    </row>
    <row r="7" spans="1:17" x14ac:dyDescent="0.3">
      <c r="A7" t="str">
        <f>IF(ISBLANK(Modulplaner_WINFO!C14),"",Modulplaner_WINFO!C14)</f>
        <v/>
      </c>
      <c r="B7">
        <f>Datenbank_WINFO!$K$4</f>
        <v>0</v>
      </c>
      <c r="F7">
        <f>(COUNTIF($A$1:A7,A7)=1)+MAX(F$1:F6)</f>
        <v>2</v>
      </c>
      <c r="G7" t="str">
        <f t="shared" si="0"/>
        <v/>
      </c>
      <c r="H7">
        <f t="shared" si="1"/>
        <v>0</v>
      </c>
      <c r="M7" t="e">
        <f t="array" ref="M7">IF(ROW(G6)&gt; COUNTA($G$2:$G$100), "",INDEX($G:$G, SMALL(IF(G$2:G$100&lt;&gt;"",
ROW($2:$100)), ROW(A6))))</f>
        <v>#NUM!</v>
      </c>
      <c r="N7">
        <f t="shared" si="2"/>
        <v>0</v>
      </c>
      <c r="Q7" t="str">
        <f>IF(ISBLANK(Modulplaner_WINFO!C11),"",Modulplaner_WINFO!C11)</f>
        <v/>
      </c>
    </row>
    <row r="8" spans="1:17" x14ac:dyDescent="0.3">
      <c r="A8" t="str">
        <f>IF(ISBLANK(Modulplaner_WINFO!C15),"",Modulplaner_WINFO!C15)</f>
        <v/>
      </c>
      <c r="B8">
        <f>Datenbank_WINFO!$L$4</f>
        <v>0</v>
      </c>
      <c r="F8">
        <f>(COUNTIF($A$1:A8,A8)=1)+MAX(F$1:F7)</f>
        <v>2</v>
      </c>
      <c r="G8" t="str">
        <f t="shared" si="0"/>
        <v/>
      </c>
      <c r="H8">
        <f t="shared" si="1"/>
        <v>0</v>
      </c>
      <c r="M8" t="e">
        <f t="array" ref="M8">IF(ROW(G7)&gt; COUNTA($G$2:$G$100), "",INDEX($G:$G, SMALL(IF(G$2:G$100&lt;&gt;"",
ROW($2:$100)), ROW(A7))))</f>
        <v>#NUM!</v>
      </c>
      <c r="N8">
        <f t="shared" si="2"/>
        <v>0</v>
      </c>
      <c r="Q8" t="str">
        <f>IF(ISBLANK(Modulplaner_WINFO!C12),"",Modulplaner_WINFO!C12)</f>
        <v/>
      </c>
    </row>
    <row r="9" spans="1:17" x14ac:dyDescent="0.3">
      <c r="A9" t="str">
        <f>IF(ISBLANK(Modulplaner_WINFO!C16),"",Modulplaner_WINFO!C16)</f>
        <v/>
      </c>
      <c r="B9">
        <f>Datenbank_WINFO!$M$4</f>
        <v>0</v>
      </c>
      <c r="F9">
        <f>(COUNTIF($A$1:A9,A9)=1)+MAX(F$1:F8)</f>
        <v>2</v>
      </c>
      <c r="G9" t="str">
        <f t="shared" si="0"/>
        <v/>
      </c>
      <c r="H9">
        <f t="shared" si="1"/>
        <v>0</v>
      </c>
      <c r="M9" t="e">
        <f t="array" ref="M9">IF(ROW(G8)&gt; COUNTA($G$2:$G$100), "",INDEX($G:$G, SMALL(IF(G$2:G$100&lt;&gt;"",
ROW($2:$100)), ROW(A8))))</f>
        <v>#NUM!</v>
      </c>
      <c r="N9">
        <f t="shared" si="2"/>
        <v>0</v>
      </c>
      <c r="Q9" t="str">
        <f>IF(ISBLANK(Modulplaner_WINFO!C13),"",Modulplaner_WINFO!C13)</f>
        <v/>
      </c>
    </row>
    <row r="10" spans="1:17" x14ac:dyDescent="0.3">
      <c r="A10" t="str">
        <f>IF(ISBLANK(Modulplaner_WINFO!C17),"",Modulplaner_WINFO!C17)</f>
        <v/>
      </c>
      <c r="B10">
        <f>Datenbank_WINFO!$N$4</f>
        <v>0</v>
      </c>
      <c r="F10">
        <f>(COUNTIF($A$1:A10,A10)=1)+MAX(F$1:F9)</f>
        <v>2</v>
      </c>
      <c r="G10" t="str">
        <f t="shared" si="0"/>
        <v/>
      </c>
      <c r="H10">
        <f t="shared" si="1"/>
        <v>0</v>
      </c>
      <c r="M10" t="e">
        <f t="array" ref="M10">IF(ROW(G9)&gt; COUNTA($G$2:$G$100), "",INDEX($G:$G, SMALL(IF(G$2:G$100&lt;&gt;"",
ROW($2:$100)), ROW(A9))))</f>
        <v>#NUM!</v>
      </c>
      <c r="N10">
        <f t="shared" si="2"/>
        <v>0</v>
      </c>
      <c r="Q10" t="str">
        <f>IF(ISBLANK(Modulplaner_WINFO!C14),"",Modulplaner_WINFO!C14)</f>
        <v/>
      </c>
    </row>
    <row r="11" spans="1:17" x14ac:dyDescent="0.3">
      <c r="A11" t="str">
        <f>IF(ISBLANK(Modulplaner_WINFO!C18),"",Modulplaner_WINFO!C18)</f>
        <v/>
      </c>
      <c r="B11">
        <f>Datenbank_WINFO!$O$4</f>
        <v>0</v>
      </c>
      <c r="F11">
        <f>(COUNTIF($A$1:A11,A11)=1)+MAX(F$1:F10)</f>
        <v>2</v>
      </c>
      <c r="G11" t="str">
        <f t="shared" si="0"/>
        <v/>
      </c>
      <c r="H11">
        <f t="shared" si="1"/>
        <v>0</v>
      </c>
      <c r="M11" t="e">
        <f t="array" ref="M11">IF(ROW(G10)&gt; COUNTA($G$2:$G$100), "",INDEX($G:$G, SMALL(IF(G$2:G$100&lt;&gt;"",
ROW($2:$100)), ROW(A10))))</f>
        <v>#NUM!</v>
      </c>
      <c r="N11">
        <f t="shared" si="2"/>
        <v>0</v>
      </c>
      <c r="Q11" t="str">
        <f>IF(ISBLANK(Modulplaner_WINFO!C15),"",Modulplaner_WINFO!C15)</f>
        <v/>
      </c>
    </row>
    <row r="12" spans="1:17" x14ac:dyDescent="0.3">
      <c r="A12" t="str">
        <f>IF(ISBLANK(Modulplaner_WINFO!C19),"",Modulplaner_WINFO!C19)</f>
        <v/>
      </c>
      <c r="B12">
        <f>Datenbank_WINFO!$P$4</f>
        <v>0</v>
      </c>
      <c r="F12">
        <f>(COUNTIF($A$1:A12,A12)=1)+MAX(F$1:F11)</f>
        <v>2</v>
      </c>
      <c r="G12" t="str">
        <f t="shared" si="0"/>
        <v/>
      </c>
      <c r="H12">
        <f t="shared" si="1"/>
        <v>0</v>
      </c>
      <c r="M12" t="e">
        <f t="array" ref="M12">IF(ROW(G11)&gt; COUNTA($G$2:$G$100), "",INDEX($G:$G, SMALL(IF(G$2:G$100&lt;&gt;"",
ROW($2:$100)), ROW(A11))))</f>
        <v>#NUM!</v>
      </c>
      <c r="N12">
        <f t="shared" si="2"/>
        <v>0</v>
      </c>
      <c r="Q12" t="str">
        <f>IF(ISBLANK(Modulplaner_WINFO!C16),"",Modulplaner_WINFO!C16)</f>
        <v/>
      </c>
    </row>
    <row r="13" spans="1:17" x14ac:dyDescent="0.3">
      <c r="A13" t="str">
        <f>IF(ISBLANK(Modulplaner_WINFO!E9),"",Modulplaner_WINFO!E9)</f>
        <v/>
      </c>
      <c r="B13">
        <f>Datenbank_WINFO!$F$5</f>
        <v>0</v>
      </c>
      <c r="F13">
        <f>(COUNTIF($A$1:A12,#REF!)=1)+MAX(F$1:F12)</f>
        <v>2</v>
      </c>
      <c r="G13" t="str">
        <f t="shared" si="0"/>
        <v/>
      </c>
      <c r="H13">
        <f t="shared" si="1"/>
        <v>0</v>
      </c>
      <c r="M13" t="e">
        <f t="array" ref="M13">IF(ROW(G12)&gt; COUNTA($G$2:$G$100), "",INDEX($G:$G, SMALL(IF(G$2:G$100&lt;&gt;"",
ROW($2:$100)), ROW(A12))))</f>
        <v>#NUM!</v>
      </c>
      <c r="N13">
        <f t="shared" si="2"/>
        <v>0</v>
      </c>
      <c r="Q13" t="str">
        <f>IF(ISBLANK(Modulplaner_WINFO!C17),"",Modulplaner_WINFO!C17)</f>
        <v/>
      </c>
    </row>
    <row r="14" spans="1:17" x14ac:dyDescent="0.3">
      <c r="A14" t="str">
        <f>IF(ISBLANK(Modulplaner_WINFO!E10),"",Modulplaner_WINFO!E10)</f>
        <v/>
      </c>
      <c r="B14">
        <f>Datenbank_WINFO!$G$5</f>
        <v>0</v>
      </c>
      <c r="F14">
        <f>(COUNTIF($A$1:A12,#REF!)=1)+MAX(F$1:F13)</f>
        <v>2</v>
      </c>
      <c r="G14" t="str">
        <f t="shared" si="0"/>
        <v/>
      </c>
      <c r="H14">
        <f t="shared" si="1"/>
        <v>0</v>
      </c>
      <c r="M14" t="e">
        <f t="array" ref="M14">IF(ROW(G13)&gt; COUNTA($G$2:$G$100), "",INDEX($G:$G, SMALL(IF(G$2:G$100&lt;&gt;"",
ROW($2:$100)), ROW(A13))))</f>
        <v>#NUM!</v>
      </c>
      <c r="N14">
        <f t="shared" si="2"/>
        <v>0</v>
      </c>
      <c r="Q14" t="str">
        <f>IF(ISBLANK(Modulplaner_WINFO!C18),"",Modulplaner_WINFO!C18)</f>
        <v/>
      </c>
    </row>
    <row r="15" spans="1:17" x14ac:dyDescent="0.3">
      <c r="A15" t="str">
        <f>IF(ISBLANK(Modulplaner_WINFO!E11),"",Modulplaner_WINFO!E11)</f>
        <v/>
      </c>
      <c r="B15">
        <f>Datenbank_WINFO!$H$5</f>
        <v>0</v>
      </c>
      <c r="F15">
        <f>(COUNTIF($A$1:A12,#REF!)=1)+MAX(F$1:F14)</f>
        <v>2</v>
      </c>
      <c r="G15" t="str">
        <f t="shared" si="0"/>
        <v/>
      </c>
      <c r="H15">
        <f t="shared" si="1"/>
        <v>0</v>
      </c>
      <c r="M15" t="e">
        <f t="array" ref="M15">IF(ROW(G14)&gt; COUNTA($G$2:$G$100), "",INDEX($G:$G, SMALL(IF(G$2:G$100&lt;&gt;"",
ROW($2:$100)), ROW(A14))))</f>
        <v>#NUM!</v>
      </c>
      <c r="N15">
        <f t="shared" si="2"/>
        <v>0</v>
      </c>
      <c r="Q15" t="str">
        <f>IF(ISBLANK(Modulplaner_WINFO!C19),"",Modulplaner_WINFO!C19)</f>
        <v/>
      </c>
    </row>
    <row r="16" spans="1:17" x14ac:dyDescent="0.3">
      <c r="A16" t="str">
        <f>IF(ISBLANK(Modulplaner_WINFO!E12),"",Modulplaner_WINFO!E12)</f>
        <v/>
      </c>
      <c r="B16">
        <f>Datenbank_WINFO!$I$5</f>
        <v>0</v>
      </c>
      <c r="F16">
        <f>(COUNTIF($A$1:A12,#REF!)=1)+MAX(F$1:F15)</f>
        <v>2</v>
      </c>
      <c r="G16" t="str">
        <f t="shared" si="0"/>
        <v/>
      </c>
      <c r="H16">
        <f t="shared" si="1"/>
        <v>0</v>
      </c>
      <c r="M16" t="e">
        <f t="array" ref="M16">IF(ROW(G15)&gt; COUNTA($G$2:$G$100), "",INDEX($G:$G, SMALL(IF(G$2:G$100&lt;&gt;"",
ROW($2:$100)), ROW(A15))))</f>
        <v>#NUM!</v>
      </c>
      <c r="N16">
        <f t="shared" si="2"/>
        <v>0</v>
      </c>
    </row>
    <row r="17" spans="1:14" x14ac:dyDescent="0.3">
      <c r="A17" t="str">
        <f>IF(ISBLANK(Modulplaner_WINFO!E13),"",Modulplaner_WINFO!E13)</f>
        <v/>
      </c>
      <c r="B17">
        <f>Datenbank_WINFO!$J$5</f>
        <v>0</v>
      </c>
      <c r="F17">
        <f>(COUNTIF($A$1:A12,#REF!)=1)+MAX(F$1:F16)</f>
        <v>2</v>
      </c>
      <c r="G17" t="str">
        <f t="shared" si="0"/>
        <v/>
      </c>
      <c r="H17">
        <f t="shared" si="1"/>
        <v>0</v>
      </c>
      <c r="M17" t="e">
        <f t="array" ref="M17">IF(ROW(G16)&gt; COUNTA($G$2:$G$100), "",INDEX($G:$G, SMALL(IF(G$2:G$100&lt;&gt;"",
ROW($2:$100)), ROW(A16))))</f>
        <v>#NUM!</v>
      </c>
      <c r="N17">
        <f t="shared" si="2"/>
        <v>0</v>
      </c>
    </row>
    <row r="18" spans="1:14" x14ac:dyDescent="0.3">
      <c r="A18" t="str">
        <f>IF(ISBLANK(Modulplaner_WINFO!E14),"",Modulplaner_WINFO!E14)</f>
        <v/>
      </c>
      <c r="B18">
        <f>Datenbank_WINFO!$K$5</f>
        <v>0</v>
      </c>
      <c r="F18">
        <f>(COUNTIF($A$1:A12,#REF!)=1)+MAX(F$1:F17)</f>
        <v>2</v>
      </c>
      <c r="G18" t="str">
        <f t="shared" si="0"/>
        <v/>
      </c>
      <c r="H18">
        <f t="shared" si="1"/>
        <v>0</v>
      </c>
      <c r="M18" t="e">
        <f t="array" ref="M18">IF(ROW(G17)&gt; COUNTA($G$2:$G$100), "",INDEX($G:$G, SMALL(IF(G$2:G$100&lt;&gt;"",
ROW($2:$100)), ROW(A17))))</f>
        <v>#NUM!</v>
      </c>
      <c r="N18">
        <f t="shared" si="2"/>
        <v>0</v>
      </c>
    </row>
    <row r="19" spans="1:14" x14ac:dyDescent="0.3">
      <c r="A19" t="str">
        <f>IF(ISBLANK(Modulplaner_WINFO!E15),"",Modulplaner_WINFO!E15)</f>
        <v/>
      </c>
      <c r="B19">
        <f>Datenbank_WINFO!$L$5</f>
        <v>0</v>
      </c>
      <c r="F19">
        <f>(COUNTIF($A$1:A12,#REF!)=1)+MAX(F$1:F18)</f>
        <v>2</v>
      </c>
      <c r="G19" t="str">
        <f t="shared" si="0"/>
        <v/>
      </c>
      <c r="H19">
        <f t="shared" si="1"/>
        <v>0</v>
      </c>
      <c r="M19" t="e">
        <f t="array" ref="M19">IF(ROW(G18)&gt; COUNTA($G$2:$G$100), "",INDEX($G:$G, SMALL(IF(G$2:G$100&lt;&gt;"",
ROW($2:$100)), ROW(A18))))</f>
        <v>#NUM!</v>
      </c>
      <c r="N19">
        <f t="shared" si="2"/>
        <v>0</v>
      </c>
    </row>
    <row r="20" spans="1:14" x14ac:dyDescent="0.3">
      <c r="A20" t="str">
        <f>IF(ISBLANK(Modulplaner_WINFO!E16),"",Modulplaner_WINFO!E16)</f>
        <v/>
      </c>
      <c r="B20">
        <f>Datenbank_WINFO!$M$5</f>
        <v>0</v>
      </c>
      <c r="F20">
        <f>(COUNTIF($A$1:A12,#REF!)=1)+MAX(F$1:F19)</f>
        <v>2</v>
      </c>
      <c r="G20" t="str">
        <f t="shared" si="0"/>
        <v/>
      </c>
      <c r="H20">
        <f t="shared" si="1"/>
        <v>0</v>
      </c>
      <c r="M20" t="e">
        <f t="array" ref="M20">IF(ROW(G19)&gt; COUNTA($G$2:$G$100), "",INDEX($G:$G, SMALL(IF(G$2:G$100&lt;&gt;"",
ROW($2:$100)), ROW(A19))))</f>
        <v>#NUM!</v>
      </c>
      <c r="N20">
        <f t="shared" si="2"/>
        <v>0</v>
      </c>
    </row>
    <row r="21" spans="1:14" x14ac:dyDescent="0.3">
      <c r="A21" t="str">
        <f>IF(ISBLANK(Modulplaner_WINFO!E17),"",Modulplaner_WINFO!E17)</f>
        <v/>
      </c>
      <c r="B21">
        <f>Datenbank_WINFO!$N$5</f>
        <v>0</v>
      </c>
      <c r="F21">
        <f>(COUNTIF($A$1:A12,#REF!)=1)+MAX(F$1:F20)</f>
        <v>2</v>
      </c>
      <c r="G21" t="str">
        <f t="shared" si="0"/>
        <v/>
      </c>
      <c r="H21">
        <f t="shared" si="1"/>
        <v>0</v>
      </c>
      <c r="M21" t="e">
        <f t="array" ref="M21">IF(ROW(G20)&gt; COUNTA($G$2:$G$100), "",INDEX($G:$G, SMALL(IF(G$2:G$100&lt;&gt;"",
ROW($2:$100)), ROW(A20))))</f>
        <v>#NUM!</v>
      </c>
      <c r="N21">
        <f t="shared" si="2"/>
        <v>0</v>
      </c>
    </row>
    <row r="22" spans="1:14" x14ac:dyDescent="0.3">
      <c r="A22" t="str">
        <f>IF(ISBLANK(Modulplaner_WINFO!E18),"",Modulplaner_WINFO!E18)</f>
        <v/>
      </c>
      <c r="B22">
        <f>Datenbank_WINFO!$O$5</f>
        <v>0</v>
      </c>
      <c r="F22">
        <f>(COUNTIF($A$1:A12,#REF!)=1)+MAX(F$1:F21)</f>
        <v>2</v>
      </c>
      <c r="G22" t="str">
        <f t="shared" si="0"/>
        <v/>
      </c>
      <c r="H22">
        <f t="shared" si="1"/>
        <v>0</v>
      </c>
      <c r="M22" t="e">
        <f t="array" ref="M22">IF(ROW(G21)&gt; COUNTA($G$2:$G$100), "",INDEX($G:$G, SMALL(IF(G$2:G$100&lt;&gt;"",
ROW($2:$100)), ROW(A21))))</f>
        <v>#NUM!</v>
      </c>
      <c r="N22">
        <f t="shared" si="2"/>
        <v>0</v>
      </c>
    </row>
    <row r="23" spans="1:14" x14ac:dyDescent="0.3">
      <c r="A23" t="str">
        <f>IF(ISBLANK(Modulplaner_WINFO!E19),"",Modulplaner_WINFO!E19)</f>
        <v/>
      </c>
      <c r="B23">
        <f>Datenbank_WINFO!$P$5</f>
        <v>0</v>
      </c>
      <c r="F23">
        <f>(COUNTIF($A$1:A23,#REF!)=1)+MAX(F$1:F22)</f>
        <v>2</v>
      </c>
      <c r="G23" t="str">
        <f t="shared" si="0"/>
        <v/>
      </c>
      <c r="H23">
        <f t="shared" si="1"/>
        <v>0</v>
      </c>
      <c r="M23" t="e">
        <f t="array" ref="M23">IF(ROW(G22)&gt; COUNTA($G$2:$G$100), "",INDEX($G:$G, SMALL(IF(G$2:G$100&lt;&gt;"",
ROW($2:$100)), ROW(A22))))</f>
        <v>#NUM!</v>
      </c>
      <c r="N23">
        <f t="shared" si="2"/>
        <v>0</v>
      </c>
    </row>
    <row r="24" spans="1:14" x14ac:dyDescent="0.3">
      <c r="A24" t="str">
        <f>IF(ISBLANK(Modulplaner_WINFO!G9),"",Modulplaner_WINFO!G9)</f>
        <v/>
      </c>
      <c r="B24">
        <f>Datenbank_WINFO!$F$6</f>
        <v>0</v>
      </c>
      <c r="F24">
        <f>(COUNTIF($A$1:A23,#REF!)=1)+MAX(F$1:F23)</f>
        <v>2</v>
      </c>
      <c r="G24" t="str">
        <f t="shared" si="0"/>
        <v/>
      </c>
      <c r="H24">
        <f t="shared" si="1"/>
        <v>0</v>
      </c>
      <c r="M24" t="e">
        <f t="array" ref="M24">IF(ROW(G23)&gt; COUNTA($G$2:$G$100), "",INDEX($G:$G, SMALL(IF(G$2:G$100&lt;&gt;"",
ROW($2:$100)), ROW(A23))))</f>
        <v>#NUM!</v>
      </c>
      <c r="N24">
        <f t="shared" si="2"/>
        <v>0</v>
      </c>
    </row>
    <row r="25" spans="1:14" x14ac:dyDescent="0.3">
      <c r="A25" t="str">
        <f>IF(ISBLANK(Modulplaner_WINFO!G10),"",Modulplaner_WINFO!G10)</f>
        <v/>
      </c>
      <c r="B25">
        <f>Datenbank_WINFO!$G$6</f>
        <v>0</v>
      </c>
      <c r="F25">
        <f>(COUNTIF($A$1:A23,#REF!)=1)+MAX(F$1:F24)</f>
        <v>2</v>
      </c>
      <c r="G25" t="str">
        <f t="shared" si="0"/>
        <v/>
      </c>
      <c r="H25">
        <f t="shared" si="1"/>
        <v>0</v>
      </c>
      <c r="M25" t="e">
        <f t="array" ref="M25">IF(ROW(G24)&gt; COUNTA($G$2:$G$100), "",INDEX($G:$G, SMALL(IF(G$2:G$100&lt;&gt;"",
ROW($2:$100)), ROW(A24))))</f>
        <v>#NUM!</v>
      </c>
      <c r="N25">
        <f t="shared" si="2"/>
        <v>0</v>
      </c>
    </row>
    <row r="26" spans="1:14" x14ac:dyDescent="0.3">
      <c r="A26" t="str">
        <f>IF(ISBLANK(Modulplaner_WINFO!G11),"",Modulplaner_WINFO!G11)</f>
        <v/>
      </c>
      <c r="B26">
        <f>Datenbank_WINFO!$H$6</f>
        <v>0</v>
      </c>
      <c r="F26">
        <f>(COUNTIF($A$1:A23,#REF!)=1)+MAX(F$1:F25)</f>
        <v>2</v>
      </c>
      <c r="G26" t="str">
        <f t="shared" si="0"/>
        <v/>
      </c>
      <c r="H26">
        <f t="shared" si="1"/>
        <v>0</v>
      </c>
      <c r="M26" t="e">
        <f t="array" ref="M26">IF(ROW(G25)&gt; COUNTA($G$2:$G$100), "",INDEX($G:$G, SMALL(IF(G$2:G$100&lt;&gt;"",
ROW($2:$100)), ROW(A25))))</f>
        <v>#NUM!</v>
      </c>
      <c r="N26">
        <f t="shared" si="2"/>
        <v>0</v>
      </c>
    </row>
    <row r="27" spans="1:14" x14ac:dyDescent="0.3">
      <c r="A27" t="str">
        <f>IF(ISBLANK(Modulplaner_WINFO!G12),"",Modulplaner_WINFO!G12)</f>
        <v/>
      </c>
      <c r="B27">
        <f>Datenbank_WINFO!$I$6</f>
        <v>0</v>
      </c>
      <c r="F27">
        <f>(COUNTIF($A$1:A23,#REF!)=1)+MAX(F$1:F26)</f>
        <v>2</v>
      </c>
      <c r="G27" t="str">
        <f t="shared" si="0"/>
        <v/>
      </c>
      <c r="H27">
        <f t="shared" si="1"/>
        <v>0</v>
      </c>
      <c r="M27" t="e">
        <f t="array" ref="M27">IF(ROW(G26)&gt; COUNTA($G$2:$G$100), "",INDEX($G:$G, SMALL(IF(G$2:G$100&lt;&gt;"",
ROW($2:$100)), ROW(A26))))</f>
        <v>#NUM!</v>
      </c>
      <c r="N27">
        <f t="shared" si="2"/>
        <v>0</v>
      </c>
    </row>
    <row r="28" spans="1:14" x14ac:dyDescent="0.3">
      <c r="A28" t="str">
        <f>IF(ISBLANK(Modulplaner_WINFO!G13),"",Modulplaner_WINFO!G13)</f>
        <v/>
      </c>
      <c r="B28">
        <f>Datenbank_WINFO!$J$6</f>
        <v>0</v>
      </c>
      <c r="F28">
        <f>(COUNTIF($A$1:A23,#REF!)=1)+MAX(F$1:F27)</f>
        <v>2</v>
      </c>
      <c r="G28" t="str">
        <f t="shared" si="0"/>
        <v/>
      </c>
      <c r="H28">
        <f t="shared" si="1"/>
        <v>0</v>
      </c>
      <c r="M28" t="e">
        <f t="array" ref="M28">IF(ROW(G27)&gt; COUNTA($G$2:$G$100), "",INDEX($G:$G, SMALL(IF(G$2:G$100&lt;&gt;"",
ROW($2:$100)), ROW(A27))))</f>
        <v>#NUM!</v>
      </c>
      <c r="N28">
        <f t="shared" si="2"/>
        <v>0</v>
      </c>
    </row>
    <row r="29" spans="1:14" x14ac:dyDescent="0.3">
      <c r="A29" t="str">
        <f>IF(ISBLANK(Modulplaner_WINFO!G14),"",Modulplaner_WINFO!G14)</f>
        <v/>
      </c>
      <c r="B29">
        <f>Datenbank_WINFO!$K$6</f>
        <v>0</v>
      </c>
      <c r="F29">
        <f>(COUNTIF($A$1:A23,#REF!)=1)+MAX(F$1:F28)</f>
        <v>2</v>
      </c>
      <c r="G29" t="str">
        <f t="shared" si="0"/>
        <v/>
      </c>
      <c r="H29">
        <f t="shared" si="1"/>
        <v>0</v>
      </c>
      <c r="M29" t="e">
        <f t="array" ref="M29">IF(ROW(G28)&gt; COUNTA($G$2:$G$100), "",INDEX($G:$G, SMALL(IF(G$2:G$100&lt;&gt;"",
ROW($2:$100)), ROW(A28))))</f>
        <v>#NUM!</v>
      </c>
      <c r="N29">
        <f t="shared" si="2"/>
        <v>0</v>
      </c>
    </row>
    <row r="30" spans="1:14" x14ac:dyDescent="0.3">
      <c r="A30" t="str">
        <f>IF(ISBLANK(Modulplaner_WINFO!G15),"",Modulplaner_WINFO!G15)</f>
        <v/>
      </c>
      <c r="B30">
        <f>Datenbank_WINFO!$L$6</f>
        <v>0</v>
      </c>
      <c r="F30">
        <f>(COUNTIF($A$1:A23,#REF!)=1)+MAX(F$1:F29)</f>
        <v>2</v>
      </c>
      <c r="G30" t="str">
        <f t="shared" si="0"/>
        <v/>
      </c>
      <c r="H30">
        <f t="shared" si="1"/>
        <v>0</v>
      </c>
      <c r="M30" t="e">
        <f t="array" ref="M30">IF(ROW(G29)&gt; COUNTA($G$2:$G$100), "",INDEX($G:$G, SMALL(IF(G$2:G$100&lt;&gt;"",
ROW($2:$100)), ROW(A29))))</f>
        <v>#NUM!</v>
      </c>
      <c r="N30">
        <f t="shared" si="2"/>
        <v>0</v>
      </c>
    </row>
    <row r="31" spans="1:14" x14ac:dyDescent="0.3">
      <c r="A31" t="str">
        <f>IF(ISBLANK(Modulplaner_WINFO!G16),"",Modulplaner_WINFO!G16)</f>
        <v/>
      </c>
      <c r="B31">
        <f>Datenbank_WINFO!$M$6</f>
        <v>0</v>
      </c>
      <c r="F31">
        <f>(COUNTIF($A$1:A23,#REF!)=1)+MAX(F$1:F30)</f>
        <v>2</v>
      </c>
      <c r="G31" t="str">
        <f t="shared" si="0"/>
        <v/>
      </c>
      <c r="H31">
        <f t="shared" si="1"/>
        <v>0</v>
      </c>
      <c r="M31" t="e">
        <f t="array" ref="M31">IF(ROW(G30)&gt; COUNTA($G$2:$G$100), "",INDEX($G:$G, SMALL(IF(G$2:G$100&lt;&gt;"",
ROW($2:$100)), ROW(A30))))</f>
        <v>#NUM!</v>
      </c>
      <c r="N31">
        <f t="shared" si="2"/>
        <v>0</v>
      </c>
    </row>
    <row r="32" spans="1:14" x14ac:dyDescent="0.3">
      <c r="A32" t="str">
        <f>IF(ISBLANK(Modulplaner_WINFO!G17),"",Modulplaner_WINFO!G17)</f>
        <v/>
      </c>
      <c r="B32">
        <f>Datenbank_WINFO!$N$6</f>
        <v>0</v>
      </c>
      <c r="F32">
        <f>(COUNTIF($A$1:A23,#REF!)=1)+MAX(F$1:F31)</f>
        <v>2</v>
      </c>
      <c r="G32" t="str">
        <f t="shared" si="0"/>
        <v/>
      </c>
      <c r="H32">
        <f t="shared" si="1"/>
        <v>0</v>
      </c>
      <c r="M32" t="e">
        <f t="array" ref="M32">IF(ROW(G31)&gt; COUNTA($G$2:$G$100), "",INDEX($G:$G, SMALL(IF(G$2:G$100&lt;&gt;"",
ROW($2:$100)), ROW(A31))))</f>
        <v>#NUM!</v>
      </c>
      <c r="N32">
        <f t="shared" si="2"/>
        <v>0</v>
      </c>
    </row>
    <row r="33" spans="1:14" x14ac:dyDescent="0.3">
      <c r="A33" t="str">
        <f>IF(ISBLANK(Modulplaner_WINFO!G18),"",Modulplaner_WINFO!G18)</f>
        <v/>
      </c>
      <c r="B33">
        <f>Datenbank_WINFO!$O$6</f>
        <v>0</v>
      </c>
      <c r="F33">
        <f>(COUNTIF($A$1:A23,#REF!)=1)+MAX(F$1:F32)</f>
        <v>2</v>
      </c>
      <c r="G33" t="str">
        <f t="shared" si="0"/>
        <v/>
      </c>
      <c r="H33">
        <f t="shared" si="1"/>
        <v>0</v>
      </c>
      <c r="M33" t="e">
        <f t="array" ref="M33">IF(ROW(G32)&gt; COUNTA($G$2:$G$100), "",INDEX($G:$G, SMALL(IF(G$2:G$100&lt;&gt;"",
ROW($2:$100)), ROW(A32))))</f>
        <v>#NUM!</v>
      </c>
      <c r="N33">
        <f t="shared" si="2"/>
        <v>0</v>
      </c>
    </row>
    <row r="34" spans="1:14" x14ac:dyDescent="0.3">
      <c r="A34" t="str">
        <f>IF(ISBLANK(Modulplaner_WINFO!G19),"",Modulplaner_WINFO!G19)</f>
        <v/>
      </c>
      <c r="B34">
        <f>Datenbank_WINFO!$P$6</f>
        <v>0</v>
      </c>
      <c r="F34">
        <f>(COUNTIF($A$1:A34,#REF!)=1)+MAX(F$1:F33)</f>
        <v>2</v>
      </c>
      <c r="G34" t="str">
        <f t="shared" si="0"/>
        <v/>
      </c>
      <c r="H34">
        <f t="shared" si="1"/>
        <v>0</v>
      </c>
      <c r="M34" t="e">
        <f t="array" ref="M34">IF(ROW(G33)&gt; COUNTA($G$2:$G$100), "",INDEX($G:$G, SMALL(IF(G$2:G$100&lt;&gt;"",
ROW($2:$100)), ROW(A33))))</f>
        <v>#NUM!</v>
      </c>
      <c r="N34">
        <f t="shared" si="2"/>
        <v>0</v>
      </c>
    </row>
    <row r="35" spans="1:14" x14ac:dyDescent="0.3">
      <c r="A35" t="str">
        <f>IF(ISBLANK(Modulplaner_WINFO!I9),"",Modulplaner_WINFO!I9)</f>
        <v/>
      </c>
      <c r="B35">
        <f>Datenbank_WINFO!$F$7</f>
        <v>0</v>
      </c>
      <c r="F35">
        <f>(COUNTIF($A$1:A34,#REF!)=1)+MAX(F$1:F34)</f>
        <v>2</v>
      </c>
      <c r="G35" t="str">
        <f t="shared" si="0"/>
        <v/>
      </c>
      <c r="H35">
        <f t="shared" si="1"/>
        <v>0</v>
      </c>
      <c r="M35" t="e">
        <f t="array" ref="M35">IF(ROW(G34)&gt; COUNTA($G$2:$G$100), "",INDEX($G:$G, SMALL(IF(G$2:G$100&lt;&gt;"",
ROW($2:$100)), ROW(A34))))</f>
        <v>#NUM!</v>
      </c>
      <c r="N35">
        <f t="shared" si="2"/>
        <v>0</v>
      </c>
    </row>
    <row r="36" spans="1:14" x14ac:dyDescent="0.3">
      <c r="A36" t="str">
        <f>IF(ISBLANK(Modulplaner_WINFO!I10),"",Modulplaner_WINFO!I10)</f>
        <v/>
      </c>
      <c r="B36">
        <f>Datenbank_WINFO!$G$7</f>
        <v>0</v>
      </c>
      <c r="F36">
        <f>(COUNTIF($A$1:A34,#REF!)=1)+MAX(F$1:F35)</f>
        <v>2</v>
      </c>
      <c r="G36" t="str">
        <f t="shared" si="0"/>
        <v/>
      </c>
      <c r="H36">
        <f t="shared" si="1"/>
        <v>0</v>
      </c>
      <c r="M36" t="e">
        <f t="array" ref="M36">IF(ROW(G35)&gt; COUNTA($G$2:$G$100), "",INDEX($G:$G, SMALL(IF(G$2:G$100&lt;&gt;"",
ROW($2:$100)), ROW(A35))))</f>
        <v>#NUM!</v>
      </c>
      <c r="N36">
        <f t="shared" si="2"/>
        <v>0</v>
      </c>
    </row>
    <row r="37" spans="1:14" x14ac:dyDescent="0.3">
      <c r="A37" t="str">
        <f>IF(ISBLANK(Modulplaner_WINFO!I11),"",Modulplaner_WINFO!I11)</f>
        <v/>
      </c>
      <c r="B37">
        <f>Datenbank_WINFO!$H$7</f>
        <v>0</v>
      </c>
      <c r="F37">
        <f>(COUNTIF($A$1:A34,#REF!)=1)+MAX(F$1:F36)</f>
        <v>2</v>
      </c>
      <c r="G37" t="str">
        <f t="shared" si="0"/>
        <v/>
      </c>
      <c r="H37">
        <f t="shared" si="1"/>
        <v>0</v>
      </c>
      <c r="M37" t="e">
        <f t="array" ref="M37">IF(ROW(G36)&gt; COUNTA($G$2:$G$100), "",INDEX($G:$G, SMALL(IF(G$2:G$100&lt;&gt;"",
ROW($2:$100)), ROW(A36))))</f>
        <v>#NUM!</v>
      </c>
      <c r="N37">
        <f t="shared" si="2"/>
        <v>0</v>
      </c>
    </row>
    <row r="38" spans="1:14" x14ac:dyDescent="0.3">
      <c r="A38" t="str">
        <f>IF(ISBLANK(Modulplaner_WINFO!I12),"",Modulplaner_WINFO!I12)</f>
        <v/>
      </c>
      <c r="B38">
        <f>Datenbank_WINFO!$I$7</f>
        <v>0</v>
      </c>
      <c r="F38">
        <f>(COUNTIF($A$1:A34,#REF!)=1)+MAX(F$1:F37)</f>
        <v>2</v>
      </c>
      <c r="G38" t="str">
        <f t="shared" si="0"/>
        <v/>
      </c>
      <c r="H38">
        <f t="shared" si="1"/>
        <v>0</v>
      </c>
      <c r="M38" t="e">
        <f t="array" ref="M38">IF(ROW(G37)&gt; COUNTA($G$2:$G$100), "",INDEX($G:$G, SMALL(IF(G$2:G$100&lt;&gt;"",
ROW($2:$100)), ROW(A37))))</f>
        <v>#NUM!</v>
      </c>
      <c r="N38">
        <f t="shared" si="2"/>
        <v>0</v>
      </c>
    </row>
    <row r="39" spans="1:14" x14ac:dyDescent="0.3">
      <c r="A39" t="str">
        <f>IF(ISBLANK(Modulplaner_WINFO!I13),"",Modulplaner_WINFO!I13)</f>
        <v/>
      </c>
      <c r="B39">
        <f>Datenbank_WINFO!$J$7</f>
        <v>0</v>
      </c>
      <c r="F39">
        <f>(COUNTIF($A$1:A34,#REF!)=1)+MAX(F$1:F38)</f>
        <v>2</v>
      </c>
      <c r="G39" t="str">
        <f t="shared" si="0"/>
        <v/>
      </c>
      <c r="H39">
        <f t="shared" si="1"/>
        <v>0</v>
      </c>
      <c r="M39" t="e">
        <f t="array" ref="M39">IF(ROW(G38)&gt; COUNTA($G$2:$G$100), "",INDEX($G:$G, SMALL(IF(G$2:G$100&lt;&gt;"",
ROW($2:$100)), ROW(A38))))</f>
        <v>#NUM!</v>
      </c>
      <c r="N39">
        <f t="shared" si="2"/>
        <v>0</v>
      </c>
    </row>
    <row r="40" spans="1:14" x14ac:dyDescent="0.3">
      <c r="A40" t="str">
        <f>IF(ISBLANK(Modulplaner_WINFO!I14),"",Modulplaner_WINFO!I14)</f>
        <v/>
      </c>
      <c r="B40">
        <f>Datenbank_WINFO!$K$7</f>
        <v>0</v>
      </c>
      <c r="F40">
        <f>(COUNTIF($A$1:A34,#REF!)=1)+MAX(F$1:F39)</f>
        <v>2</v>
      </c>
      <c r="G40" t="str">
        <f t="shared" si="0"/>
        <v/>
      </c>
      <c r="H40">
        <f t="shared" si="1"/>
        <v>0</v>
      </c>
      <c r="M40" t="e">
        <f t="array" ref="M40">IF(ROW(G39)&gt; COUNTA($G$2:$G$100), "",INDEX($G:$G, SMALL(IF(G$2:G$100&lt;&gt;"",
ROW($2:$100)), ROW(A39))))</f>
        <v>#NUM!</v>
      </c>
      <c r="N40">
        <f t="shared" si="2"/>
        <v>0</v>
      </c>
    </row>
    <row r="41" spans="1:14" x14ac:dyDescent="0.3">
      <c r="A41" t="str">
        <f>IF(ISBLANK(Modulplaner_WINFO!I15),"",Modulplaner_WINFO!I15)</f>
        <v/>
      </c>
      <c r="B41">
        <f>Datenbank_WINFO!$L$7</f>
        <v>0</v>
      </c>
      <c r="F41">
        <f>(COUNTIF($A$1:A34,#REF!)=1)+MAX(F$1:F40)</f>
        <v>2</v>
      </c>
      <c r="G41" t="str">
        <f t="shared" si="0"/>
        <v/>
      </c>
      <c r="H41">
        <f t="shared" si="1"/>
        <v>0</v>
      </c>
      <c r="M41" t="e">
        <f t="array" ref="M41">IF(ROW(G40)&gt; COUNTA($G$2:$G$100), "",INDEX($G:$G, SMALL(IF(G$2:G$100&lt;&gt;"",
ROW($2:$100)), ROW(A40))))</f>
        <v>#NUM!</v>
      </c>
      <c r="N41">
        <f t="shared" si="2"/>
        <v>0</v>
      </c>
    </row>
    <row r="42" spans="1:14" x14ac:dyDescent="0.3">
      <c r="A42" t="str">
        <f>IF(ISBLANK(Modulplaner_WINFO!I16),"",Modulplaner_WINFO!I16)</f>
        <v/>
      </c>
      <c r="B42">
        <f>Datenbank_WINFO!$M$7</f>
        <v>0</v>
      </c>
      <c r="F42">
        <f>(COUNTIF($A$1:A34,#REF!)=1)+MAX(F$1:F41)</f>
        <v>2</v>
      </c>
      <c r="G42" t="str">
        <f t="shared" si="0"/>
        <v/>
      </c>
      <c r="H42">
        <f t="shared" si="1"/>
        <v>0</v>
      </c>
      <c r="M42" t="e">
        <f t="array" ref="M42">IF(ROW(G41)&gt; COUNTA($G$2:$G$100), "",INDEX($G:$G, SMALL(IF(G$2:G$100&lt;&gt;"",
ROW($2:$100)), ROW(A41))))</f>
        <v>#NUM!</v>
      </c>
      <c r="N42">
        <f t="shared" si="2"/>
        <v>0</v>
      </c>
    </row>
    <row r="43" spans="1:14" x14ac:dyDescent="0.3">
      <c r="A43" t="str">
        <f>IF(ISBLANK(Modulplaner_WINFO!I17),"",Modulplaner_WINFO!I17)</f>
        <v/>
      </c>
      <c r="B43">
        <f>Datenbank_WINFO!$N$7</f>
        <v>0</v>
      </c>
      <c r="F43">
        <f>(COUNTIF($A$1:A34,#REF!)=1)+MAX(F$1:F42)</f>
        <v>2</v>
      </c>
      <c r="G43" t="str">
        <f t="shared" si="0"/>
        <v/>
      </c>
      <c r="H43">
        <f t="shared" si="1"/>
        <v>0</v>
      </c>
      <c r="M43" t="e">
        <f t="array" ref="M43">IF(ROW(G42)&gt; COUNTA($G$2:$G$100), "",INDEX($G:$G, SMALL(IF(G$2:G$100&lt;&gt;"",
ROW($2:$100)), ROW(A42))))</f>
        <v>#NUM!</v>
      </c>
      <c r="N43">
        <f t="shared" si="2"/>
        <v>0</v>
      </c>
    </row>
    <row r="44" spans="1:14" x14ac:dyDescent="0.3">
      <c r="A44" t="str">
        <f>IF(ISBLANK(Modulplaner_WINFO!I18),"",Modulplaner_WINFO!I18)</f>
        <v/>
      </c>
      <c r="B44">
        <f>Datenbank_WINFO!$O$7</f>
        <v>0</v>
      </c>
      <c r="F44">
        <f>(COUNTIF($A$1:A34,#REF!)=1)+MAX(F$1:F43)</f>
        <v>2</v>
      </c>
      <c r="G44" t="str">
        <f t="shared" si="0"/>
        <v/>
      </c>
      <c r="H44">
        <f t="shared" si="1"/>
        <v>0</v>
      </c>
      <c r="M44" t="e">
        <f t="array" ref="M44">IF(ROW(G43)&gt; COUNTA($G$2:$G$100), "",INDEX($G:$G, SMALL(IF(G$2:G$100&lt;&gt;"",
ROW($2:$100)), ROW(A43))))</f>
        <v>#NUM!</v>
      </c>
      <c r="N44">
        <f t="shared" si="2"/>
        <v>0</v>
      </c>
    </row>
    <row r="45" spans="1:14" x14ac:dyDescent="0.3">
      <c r="A45" t="str">
        <f>IF(ISBLANK(Modulplaner_WINFO!I19),"",Modulplaner_WINFO!I19)</f>
        <v/>
      </c>
      <c r="B45">
        <f>Datenbank_WINFO!$P$7</f>
        <v>0</v>
      </c>
      <c r="F45">
        <f>(COUNTIF($A$1:A45,#REF!)=1)+MAX(F$1:F44)</f>
        <v>2</v>
      </c>
      <c r="G45" t="str">
        <f t="shared" si="0"/>
        <v/>
      </c>
      <c r="H45">
        <f t="shared" si="1"/>
        <v>0</v>
      </c>
      <c r="M45" t="e">
        <f t="array" ref="M45">IF(ROW(G44)&gt; COUNTA($G$2:$G$100), "",INDEX($G:$G, SMALL(IF(G$2:G$100&lt;&gt;"",
ROW($2:$100)), ROW(A44))))</f>
        <v>#NUM!</v>
      </c>
      <c r="N45">
        <f t="shared" si="2"/>
        <v>0</v>
      </c>
    </row>
    <row r="46" spans="1:14" x14ac:dyDescent="0.3">
      <c r="A46" t="str">
        <f>IF(ISBLANK(Modulplaner_WINFO!K9),"",Modulplaner_WINFO!K9)</f>
        <v/>
      </c>
      <c r="B46">
        <f>Datenbank_WINFO!$F$8</f>
        <v>0</v>
      </c>
      <c r="F46">
        <f>(COUNTIF($A$1:A45,#REF!)=1)+MAX(F$1:F45)</f>
        <v>2</v>
      </c>
      <c r="G46" t="str">
        <f t="shared" si="0"/>
        <v/>
      </c>
      <c r="H46">
        <f t="shared" si="1"/>
        <v>0</v>
      </c>
      <c r="M46" t="e">
        <f t="array" ref="M46">IF(ROW(G45)&gt; COUNTA($G$2:$G$100), "",INDEX($G:$G, SMALL(IF(G$2:G$100&lt;&gt;"",
ROW($2:$100)), ROW(A45))))</f>
        <v>#NUM!</v>
      </c>
      <c r="N46">
        <f t="shared" si="2"/>
        <v>0</v>
      </c>
    </row>
    <row r="47" spans="1:14" x14ac:dyDescent="0.3">
      <c r="A47" t="str">
        <f>IF(ISBLANK(Modulplaner_WINFO!K10),"",Modulplaner_WINFO!K10)</f>
        <v/>
      </c>
      <c r="B47">
        <f>Datenbank_WINFO!$G$8</f>
        <v>0</v>
      </c>
      <c r="F47">
        <f>(COUNTIF($A$1:A45,#REF!)=1)+MAX(F$1:F46)</f>
        <v>2</v>
      </c>
      <c r="G47" t="str">
        <f t="shared" si="0"/>
        <v/>
      </c>
      <c r="H47">
        <f t="shared" si="1"/>
        <v>0</v>
      </c>
      <c r="M47" t="e">
        <f t="array" ref="M47">IF(ROW(G46)&gt; COUNTA($G$2:$G$100), "",INDEX($G:$G, SMALL(IF(G$2:G$100&lt;&gt;"",
ROW($2:$100)), ROW(A46))))</f>
        <v>#NUM!</v>
      </c>
      <c r="N47">
        <f t="shared" si="2"/>
        <v>0</v>
      </c>
    </row>
    <row r="48" spans="1:14" x14ac:dyDescent="0.3">
      <c r="A48" t="str">
        <f>IF(ISBLANK(Modulplaner_WINFO!K11),"",Modulplaner_WINFO!K11)</f>
        <v/>
      </c>
      <c r="B48">
        <f>Datenbank_WINFO!$H$8</f>
        <v>0</v>
      </c>
      <c r="F48">
        <f>(COUNTIF($A$1:A45,#REF!)=1)+MAX(F$1:F47)</f>
        <v>2</v>
      </c>
      <c r="G48" t="str">
        <f t="shared" si="0"/>
        <v/>
      </c>
      <c r="H48">
        <f t="shared" si="1"/>
        <v>0</v>
      </c>
      <c r="M48" t="e">
        <f t="array" ref="M48">IF(ROW(G47)&gt; COUNTA($G$2:$G$100), "",INDEX($G:$G, SMALL(IF(G$2:G$100&lt;&gt;"",
ROW($2:$100)), ROW(A47))))</f>
        <v>#NUM!</v>
      </c>
      <c r="N48">
        <f t="shared" si="2"/>
        <v>0</v>
      </c>
    </row>
    <row r="49" spans="1:14" x14ac:dyDescent="0.3">
      <c r="A49" t="str">
        <f>IF(ISBLANK(Modulplaner_WINFO!K12),"",Modulplaner_WINFO!K12)</f>
        <v/>
      </c>
      <c r="B49">
        <f>Datenbank_WINFO!$I$8</f>
        <v>0</v>
      </c>
      <c r="F49">
        <f>(COUNTIF($A$1:A45,#REF!)=1)+MAX(F$1:F48)</f>
        <v>2</v>
      </c>
      <c r="G49" t="str">
        <f t="shared" si="0"/>
        <v/>
      </c>
      <c r="H49">
        <f t="shared" si="1"/>
        <v>0</v>
      </c>
      <c r="M49" t="e">
        <f t="array" ref="M49">IF(ROW(G48)&gt; COUNTA($G$2:$G$100), "",INDEX($G:$G, SMALL(IF(G$2:G$100&lt;&gt;"",
ROW($2:$100)), ROW(A48))))</f>
        <v>#NUM!</v>
      </c>
      <c r="N49">
        <f t="shared" si="2"/>
        <v>0</v>
      </c>
    </row>
    <row r="50" spans="1:14" x14ac:dyDescent="0.3">
      <c r="A50" t="str">
        <f>IF(ISBLANK(Modulplaner_WINFO!K13),"",Modulplaner_WINFO!K13)</f>
        <v/>
      </c>
      <c r="B50">
        <f>Datenbank_WINFO!$J$8</f>
        <v>0</v>
      </c>
      <c r="F50">
        <f>(COUNTIF($A$1:A45,#REF!)=1)+MAX(F$1:F49)</f>
        <v>2</v>
      </c>
      <c r="G50" t="str">
        <f t="shared" si="0"/>
        <v/>
      </c>
      <c r="H50">
        <f t="shared" si="1"/>
        <v>0</v>
      </c>
      <c r="M50" t="e">
        <f t="array" ref="M50">IF(ROW(G49)&gt; COUNTA($G$2:$G$100), "",INDEX($G:$G, SMALL(IF(G$2:G$100&lt;&gt;"",
ROW($2:$100)), ROW(A49))))</f>
        <v>#NUM!</v>
      </c>
      <c r="N50">
        <f t="shared" si="2"/>
        <v>0</v>
      </c>
    </row>
    <row r="51" spans="1:14" x14ac:dyDescent="0.3">
      <c r="A51" t="str">
        <f>IF(ISBLANK(Modulplaner_WINFO!K14),"",Modulplaner_WINFO!K14)</f>
        <v/>
      </c>
      <c r="B51">
        <f>Datenbank_WINFO!$K$8</f>
        <v>0</v>
      </c>
      <c r="F51">
        <f>(COUNTIF($A$1:A45,#REF!)=1)+MAX(F$1:F50)</f>
        <v>2</v>
      </c>
      <c r="G51" t="str">
        <f t="shared" si="0"/>
        <v/>
      </c>
      <c r="H51">
        <f t="shared" si="1"/>
        <v>0</v>
      </c>
      <c r="M51" t="e">
        <f t="array" ref="M51">IF(ROW(G50)&gt; COUNTA($G$2:$G$100), "",INDEX($G:$G, SMALL(IF(G$2:G$100&lt;&gt;"",
ROW($2:$100)), ROW(A50))))</f>
        <v>#NUM!</v>
      </c>
      <c r="N51">
        <f t="shared" si="2"/>
        <v>0</v>
      </c>
    </row>
    <row r="52" spans="1:14" x14ac:dyDescent="0.3">
      <c r="A52" t="str">
        <f>IF(ISBLANK(Modulplaner_WINFO!K15),"",Modulplaner_WINFO!K15)</f>
        <v/>
      </c>
      <c r="B52">
        <f>Datenbank_WINFO!$L$8</f>
        <v>0</v>
      </c>
      <c r="F52">
        <f>(COUNTIF($A$1:A45,#REF!)=1)+MAX(F$1:F51)</f>
        <v>2</v>
      </c>
      <c r="G52" t="str">
        <f t="shared" si="0"/>
        <v/>
      </c>
      <c r="H52">
        <f t="shared" si="1"/>
        <v>0</v>
      </c>
      <c r="M52" t="e">
        <f t="array" ref="M52">IF(ROW(G51)&gt; COUNTA($G$2:$G$100), "",INDEX($G:$G, SMALL(IF(G$2:G$100&lt;&gt;"",
ROW($2:$100)), ROW(A51))))</f>
        <v>#NUM!</v>
      </c>
      <c r="N52">
        <f t="shared" si="2"/>
        <v>0</v>
      </c>
    </row>
    <row r="53" spans="1:14" x14ac:dyDescent="0.3">
      <c r="A53" t="str">
        <f>IF(ISBLANK(Modulplaner_WINFO!K16),"",Modulplaner_WINFO!K16)</f>
        <v/>
      </c>
      <c r="B53">
        <f>Datenbank_WINFO!$M$8</f>
        <v>0</v>
      </c>
      <c r="F53">
        <f>(COUNTIF($A$1:A45,#REF!)=1)+MAX(F$1:F52)</f>
        <v>2</v>
      </c>
      <c r="G53" t="str">
        <f t="shared" si="0"/>
        <v/>
      </c>
      <c r="H53">
        <f t="shared" si="1"/>
        <v>0</v>
      </c>
      <c r="M53" t="e">
        <f t="array" ref="M53">IF(ROW(G52)&gt; COUNTA($G$2:$G$100), "",INDEX($G:$G, SMALL(IF(G$2:G$100&lt;&gt;"",
ROW($2:$100)), ROW(A52))))</f>
        <v>#NUM!</v>
      </c>
      <c r="N53">
        <f t="shared" si="2"/>
        <v>0</v>
      </c>
    </row>
    <row r="54" spans="1:14" x14ac:dyDescent="0.3">
      <c r="A54" t="str">
        <f>IF(ISBLANK(Modulplaner_WINFO!K17),"",Modulplaner_WINFO!K17)</f>
        <v/>
      </c>
      <c r="B54">
        <f>Datenbank_WINFO!$N$8</f>
        <v>0</v>
      </c>
      <c r="F54">
        <f>(COUNTIF($A$1:A45,#REF!)=1)+MAX(F$1:F53)</f>
        <v>2</v>
      </c>
      <c r="G54" t="str">
        <f t="shared" si="0"/>
        <v/>
      </c>
      <c r="H54">
        <f t="shared" si="1"/>
        <v>0</v>
      </c>
      <c r="M54" t="e">
        <f t="array" ref="M54">IF(ROW(G53)&gt; COUNTA($G$2:$G$100), "",INDEX($G:$G, SMALL(IF(G$2:G$100&lt;&gt;"",
ROW($2:$100)), ROW(A53))))</f>
        <v>#NUM!</v>
      </c>
      <c r="N54">
        <f t="shared" si="2"/>
        <v>0</v>
      </c>
    </row>
    <row r="55" spans="1:14" x14ac:dyDescent="0.3">
      <c r="A55" t="str">
        <f>IF(ISBLANK(Modulplaner_WINFO!K18),"",Modulplaner_WINFO!K18)</f>
        <v/>
      </c>
      <c r="B55">
        <f>Datenbank_WINFO!$O$8</f>
        <v>0</v>
      </c>
      <c r="F55">
        <f>(COUNTIF($A$1:A45,#REF!)=1)+MAX(F$1:F54)</f>
        <v>2</v>
      </c>
      <c r="G55" t="str">
        <f t="shared" si="0"/>
        <v/>
      </c>
      <c r="H55">
        <f t="shared" si="1"/>
        <v>0</v>
      </c>
      <c r="M55" t="e">
        <f t="array" ref="M55">IF(ROW(G54)&gt; COUNTA($G$2:$G$100), "",INDEX($G:$G, SMALL(IF(G$2:G$100&lt;&gt;"",
ROW($2:$100)), ROW(A54))))</f>
        <v>#NUM!</v>
      </c>
      <c r="N55">
        <f t="shared" si="2"/>
        <v>0</v>
      </c>
    </row>
    <row r="56" spans="1:14" x14ac:dyDescent="0.3">
      <c r="A56" t="str">
        <f>IF(ISBLANK(Modulplaner_WINFO!K19),"",Modulplaner_WINFO!K19)</f>
        <v/>
      </c>
      <c r="B56">
        <f>Datenbank_WINFO!$P$8</f>
        <v>0</v>
      </c>
      <c r="F56">
        <f>(COUNTIF($A$1:A56,#REF!)=1)+MAX(F$1:F55)</f>
        <v>2</v>
      </c>
      <c r="G56" t="str">
        <f t="shared" si="0"/>
        <v/>
      </c>
      <c r="H56">
        <f t="shared" si="1"/>
        <v>0</v>
      </c>
      <c r="M56" t="e">
        <f t="array" ref="M56">IF(ROW(G55)&gt; COUNTA($G$2:$G$100), "",INDEX($G:$G, SMALL(IF(G$2:G$100&lt;&gt;"",
ROW($2:$100)), ROW(A55))))</f>
        <v>#NUM!</v>
      </c>
      <c r="N56">
        <f t="shared" si="2"/>
        <v>0</v>
      </c>
    </row>
    <row r="57" spans="1:14" x14ac:dyDescent="0.3">
      <c r="A57" t="str">
        <f>IF(ISBLANK(Modulplaner_WINFO!M9),"",Modulplaner_WINFO!M9)</f>
        <v/>
      </c>
      <c r="B57">
        <f>Datenbank_WINFO!$F$9</f>
        <v>0</v>
      </c>
      <c r="F57">
        <f>(COUNTIF($A$1:A56,#REF!)=1)+MAX(F$1:F56)</f>
        <v>2</v>
      </c>
      <c r="G57" t="str">
        <f t="shared" si="0"/>
        <v/>
      </c>
      <c r="H57">
        <f t="shared" si="1"/>
        <v>0</v>
      </c>
      <c r="M57" t="e">
        <f t="array" ref="M57">IF(ROW(G56)&gt; COUNTA($G$2:$G$100), "",INDEX($G:$G, SMALL(IF(G$2:G$100&lt;&gt;"",
ROW($2:$100)), ROW(A56))))</f>
        <v>#NUM!</v>
      </c>
      <c r="N57">
        <f t="shared" si="2"/>
        <v>0</v>
      </c>
    </row>
    <row r="58" spans="1:14" x14ac:dyDescent="0.3">
      <c r="A58" t="str">
        <f>IF(ISBLANK(Modulplaner_WINFO!M10),"",Modulplaner_WINFO!M10)</f>
        <v/>
      </c>
      <c r="B58">
        <f>Datenbank_WINFO!$G$9</f>
        <v>0</v>
      </c>
      <c r="F58">
        <f>(COUNTIF($A$1:A56,#REF!)=1)+MAX(F$1:F57)</f>
        <v>2</v>
      </c>
      <c r="G58" t="str">
        <f t="shared" si="0"/>
        <v/>
      </c>
      <c r="H58">
        <f t="shared" si="1"/>
        <v>0</v>
      </c>
      <c r="M58" t="e">
        <f t="array" ref="M58">IF(ROW(G57)&gt; COUNTA($G$2:$G$100), "",INDEX($G:$G, SMALL(IF(G$2:G$100&lt;&gt;"",
ROW($2:$100)), ROW(A57))))</f>
        <v>#NUM!</v>
      </c>
      <c r="N58">
        <f t="shared" si="2"/>
        <v>0</v>
      </c>
    </row>
    <row r="59" spans="1:14" x14ac:dyDescent="0.3">
      <c r="A59" t="str">
        <f>IF(ISBLANK(Modulplaner_WINFO!M11),"",Modulplaner_WINFO!M11)</f>
        <v/>
      </c>
      <c r="B59">
        <f>Datenbank_WINFO!$H$9</f>
        <v>0</v>
      </c>
      <c r="F59">
        <f>(COUNTIF($A$1:A56,#REF!)=1)+MAX(F$1:F58)</f>
        <v>2</v>
      </c>
      <c r="G59" t="str">
        <f t="shared" si="0"/>
        <v/>
      </c>
      <c r="H59">
        <f t="shared" si="1"/>
        <v>0</v>
      </c>
      <c r="M59" t="e">
        <f t="array" ref="M59">IF(ROW(G58)&gt; COUNTA($G$2:$G$100), "",INDEX($G:$G, SMALL(IF(G$2:G$100&lt;&gt;"",
ROW($2:$100)), ROW(A58))))</f>
        <v>#NUM!</v>
      </c>
      <c r="N59">
        <f t="shared" si="2"/>
        <v>0</v>
      </c>
    </row>
    <row r="60" spans="1:14" x14ac:dyDescent="0.3">
      <c r="A60" t="str">
        <f>IF(ISBLANK(Modulplaner_WINFO!M12),"",Modulplaner_WINFO!M12)</f>
        <v/>
      </c>
      <c r="B60">
        <f>Datenbank_WINFO!$I$9</f>
        <v>0</v>
      </c>
      <c r="F60">
        <f>(COUNTIF($A$1:A56,#REF!)=1)+MAX(F$1:F59)</f>
        <v>2</v>
      </c>
      <c r="G60" t="str">
        <f t="shared" si="0"/>
        <v/>
      </c>
      <c r="H60">
        <f t="shared" si="1"/>
        <v>0</v>
      </c>
      <c r="M60" t="e">
        <f t="array" ref="M60">IF(ROW(G59)&gt; COUNTA($G$2:$G$100), "",INDEX($G:$G, SMALL(IF(G$2:G$100&lt;&gt;"",
ROW($2:$100)), ROW(A59))))</f>
        <v>#NUM!</v>
      </c>
      <c r="N60">
        <f t="shared" si="2"/>
        <v>0</v>
      </c>
    </row>
    <row r="61" spans="1:14" x14ac:dyDescent="0.3">
      <c r="A61" t="str">
        <f>IF(ISBLANK(Modulplaner_WINFO!M13),"",Modulplaner_WINFO!M13)</f>
        <v/>
      </c>
      <c r="B61">
        <f>Datenbank_WINFO!$J$9</f>
        <v>0</v>
      </c>
      <c r="F61">
        <f>(COUNTIF($A$1:A56,#REF!)=1)+MAX(F$1:F60)</f>
        <v>2</v>
      </c>
      <c r="G61" t="str">
        <f t="shared" si="0"/>
        <v/>
      </c>
      <c r="H61">
        <f t="shared" si="1"/>
        <v>0</v>
      </c>
      <c r="M61" t="e">
        <f t="array" ref="M61">IF(ROW(G60)&gt; COUNTA($G$2:$G$100), "",INDEX($G:$G, SMALL(IF(G$2:G$100&lt;&gt;"",
ROW($2:$100)), ROW(A60))))</f>
        <v>#NUM!</v>
      </c>
      <c r="N61">
        <f t="shared" si="2"/>
        <v>0</v>
      </c>
    </row>
    <row r="62" spans="1:14" x14ac:dyDescent="0.3">
      <c r="A62" t="str">
        <f>IF(ISBLANK(Modulplaner_WINFO!M14),"",Modulplaner_WINFO!M14)</f>
        <v/>
      </c>
      <c r="B62">
        <f>Datenbank_WINFO!$K$9</f>
        <v>0</v>
      </c>
      <c r="F62">
        <f>(COUNTIF($A$1:A56,#REF!)=1)+MAX(F$1:F61)</f>
        <v>2</v>
      </c>
      <c r="G62" t="str">
        <f t="shared" si="0"/>
        <v/>
      </c>
      <c r="H62">
        <f t="shared" si="1"/>
        <v>0</v>
      </c>
      <c r="M62" t="e">
        <f t="array" ref="M62">IF(ROW(G61)&gt; COUNTA($G$2:$G$100), "",INDEX($G:$G, SMALL(IF(G$2:G$100&lt;&gt;"",
ROW($2:$100)), ROW(A61))))</f>
        <v>#NUM!</v>
      </c>
      <c r="N62">
        <f t="shared" si="2"/>
        <v>0</v>
      </c>
    </row>
    <row r="63" spans="1:14" x14ac:dyDescent="0.3">
      <c r="A63" t="str">
        <f>IF(ISBLANK(Modulplaner_WINFO!M15),"",Modulplaner_WINFO!M15)</f>
        <v/>
      </c>
      <c r="B63">
        <f>Datenbank_WINFO!$L$9</f>
        <v>0</v>
      </c>
      <c r="F63">
        <f>(COUNTIF($A$1:A56,#REF!)=1)+MAX(F$1:F62)</f>
        <v>2</v>
      </c>
      <c r="G63" t="str">
        <f t="shared" si="0"/>
        <v/>
      </c>
      <c r="H63">
        <f t="shared" si="1"/>
        <v>0</v>
      </c>
      <c r="M63" t="e">
        <f t="array" ref="M63">IF(ROW(G62)&gt; COUNTA($G$2:$G$100), "",INDEX($G:$G, SMALL(IF(G$2:G$100&lt;&gt;"",
ROW($2:$100)), ROW(A62))))</f>
        <v>#NUM!</v>
      </c>
      <c r="N63">
        <f t="shared" si="2"/>
        <v>0</v>
      </c>
    </row>
    <row r="64" spans="1:14" x14ac:dyDescent="0.3">
      <c r="A64" t="str">
        <f>IF(ISBLANK(Modulplaner_WINFO!M16),"",Modulplaner_WINFO!M16)</f>
        <v/>
      </c>
      <c r="B64">
        <f>Datenbank_WINFO!$M$9</f>
        <v>0</v>
      </c>
      <c r="F64">
        <f>(COUNTIF($A$1:A56,#REF!)=1)+MAX(F$1:F63)</f>
        <v>2</v>
      </c>
      <c r="G64" t="str">
        <f t="shared" si="0"/>
        <v/>
      </c>
      <c r="H64">
        <f t="shared" si="1"/>
        <v>0</v>
      </c>
      <c r="M64" t="e">
        <f t="array" ref="M64">IF(ROW(G63)&gt; COUNTA($G$2:$G$100), "",INDEX($G:$G, SMALL(IF(G$2:G$100&lt;&gt;"",
ROW($2:$100)), ROW(A63))))</f>
        <v>#NUM!</v>
      </c>
      <c r="N64">
        <f t="shared" si="2"/>
        <v>0</v>
      </c>
    </row>
    <row r="65" spans="1:14" x14ac:dyDescent="0.3">
      <c r="A65" t="str">
        <f>IF(ISBLANK(Modulplaner_WINFO!M17),"",Modulplaner_WINFO!M17)</f>
        <v/>
      </c>
      <c r="B65">
        <f>Datenbank_WINFO!$N$9</f>
        <v>0</v>
      </c>
      <c r="F65">
        <f>(COUNTIF($A$1:A56,#REF!)=1)+MAX(F$1:F64)</f>
        <v>2</v>
      </c>
      <c r="G65" t="str">
        <f t="shared" si="0"/>
        <v/>
      </c>
      <c r="H65">
        <f t="shared" si="1"/>
        <v>0</v>
      </c>
      <c r="M65" t="e">
        <f t="array" ref="M65">IF(ROW(G64)&gt; COUNTA($G$2:$G$100), "",INDEX($G:$G, SMALL(IF(G$2:G$100&lt;&gt;"",
ROW($2:$100)), ROW(A64))))</f>
        <v>#NUM!</v>
      </c>
      <c r="N65">
        <f t="shared" si="2"/>
        <v>0</v>
      </c>
    </row>
    <row r="66" spans="1:14" x14ac:dyDescent="0.3">
      <c r="A66" t="str">
        <f>IF(ISBLANK(Modulplaner_WINFO!M18),"",Modulplaner_WINFO!M18)</f>
        <v/>
      </c>
      <c r="B66">
        <f>Datenbank_WINFO!$O$9</f>
        <v>0</v>
      </c>
      <c r="F66">
        <f>(COUNTIF($A$1:A56,#REF!)=1)+MAX(F$1:F65)</f>
        <v>2</v>
      </c>
      <c r="G66" t="str">
        <f t="shared" si="0"/>
        <v/>
      </c>
      <c r="H66">
        <f t="shared" si="1"/>
        <v>0</v>
      </c>
      <c r="M66" t="e">
        <f t="array" ref="M66">IF(ROW(G65)&gt; COUNTA($G$2:$G$100), "",INDEX($G:$G, SMALL(IF(G$2:G$100&lt;&gt;"",
ROW($2:$100)), ROW(A65))))</f>
        <v>#NUM!</v>
      </c>
      <c r="N66">
        <f t="shared" si="2"/>
        <v>0</v>
      </c>
    </row>
    <row r="67" spans="1:14" x14ac:dyDescent="0.3">
      <c r="A67" t="str">
        <f>IF(ISBLANK(Modulplaner_WINFO!M19),"",Modulplaner_WINFO!M19)</f>
        <v/>
      </c>
      <c r="B67">
        <f>Datenbank_WINFO!$P$9</f>
        <v>0</v>
      </c>
      <c r="F67">
        <f>(COUNTIF($A$1:A67,#REF!)=1)+MAX(F$1:F66)</f>
        <v>2</v>
      </c>
      <c r="G67" t="str">
        <f t="shared" ref="G67:G100" si="3">IF(ROW(A67)&gt;MAX(F:F),"",INDEX(A:A,MATCH(ROW(A67),F:F,0)))</f>
        <v/>
      </c>
      <c r="H67">
        <f t="shared" ref="H67:H100" si="4">SUMIF(A67:A165,G67,B67:B165)</f>
        <v>0</v>
      </c>
      <c r="M67" t="e">
        <f t="array" ref="M67">IF(ROW(G66)&gt; COUNTA($G$2:$G$100), "",INDEX($G:$G, SMALL(IF(G$2:G$100&lt;&gt;"",
ROW($2:$100)), ROW(A66))))</f>
        <v>#NUM!</v>
      </c>
      <c r="N67">
        <f t="shared" ref="N67:N100" si="5">SUMIF(G67:G165,M67,H67:H165)</f>
        <v>0</v>
      </c>
    </row>
    <row r="68" spans="1:14" x14ac:dyDescent="0.3">
      <c r="A68" t="str">
        <f>IF(ISBLANK(Modulplaner_WINFO!O9),"",Modulplaner_WINFO!O9)</f>
        <v/>
      </c>
      <c r="B68">
        <f>Datenbank_WINFO!$F$10</f>
        <v>0</v>
      </c>
      <c r="F68">
        <f>(COUNTIF($A$1:A67,#REF!)=1)+MAX(F$1:F67)</f>
        <v>2</v>
      </c>
      <c r="G68" t="str">
        <f t="shared" si="3"/>
        <v/>
      </c>
      <c r="H68">
        <f t="shared" si="4"/>
        <v>0</v>
      </c>
      <c r="M68" t="e">
        <f t="array" ref="M68">IF(ROW(G67)&gt; COUNTA($G$2:$G$100), "",INDEX($G:$G, SMALL(IF(G$2:G$100&lt;&gt;"",
ROW($2:$100)), ROW(A67))))</f>
        <v>#NUM!</v>
      </c>
      <c r="N68">
        <f t="shared" si="5"/>
        <v>0</v>
      </c>
    </row>
    <row r="69" spans="1:14" x14ac:dyDescent="0.3">
      <c r="A69" t="str">
        <f>IF(ISBLANK(Modulplaner_WINFO!O10),"",Modulplaner_WINFO!O10)</f>
        <v/>
      </c>
      <c r="B69">
        <f>Datenbank_WINFO!$G$10</f>
        <v>0</v>
      </c>
      <c r="F69">
        <f>(COUNTIF($A$1:A67,#REF!)=1)+MAX(F$1:F68)</f>
        <v>2</v>
      </c>
      <c r="G69" t="str">
        <f t="shared" si="3"/>
        <v/>
      </c>
      <c r="H69">
        <f t="shared" si="4"/>
        <v>0</v>
      </c>
      <c r="M69" t="e">
        <f t="array" ref="M69">IF(ROW(G68)&gt; COUNTA($G$2:$G$100), "",INDEX($G:$G, SMALL(IF(G$2:G$100&lt;&gt;"",
ROW($2:$100)), ROW(A68))))</f>
        <v>#NUM!</v>
      </c>
      <c r="N69">
        <f t="shared" si="5"/>
        <v>0</v>
      </c>
    </row>
    <row r="70" spans="1:14" x14ac:dyDescent="0.3">
      <c r="A70" t="str">
        <f>IF(ISBLANK(Modulplaner_WINFO!O11),"",Modulplaner_WINFO!O11)</f>
        <v/>
      </c>
      <c r="B70">
        <f>Datenbank_WINFO!$H$10</f>
        <v>0</v>
      </c>
      <c r="F70">
        <f>(COUNTIF($A$1:A67,#REF!)=1)+MAX(F$1:F69)</f>
        <v>2</v>
      </c>
      <c r="G70" t="str">
        <f t="shared" si="3"/>
        <v/>
      </c>
      <c r="H70">
        <f t="shared" si="4"/>
        <v>0</v>
      </c>
      <c r="M70" t="e">
        <f t="array" ref="M70">IF(ROW(G69)&gt; COUNTA($G$2:$G$100), "",INDEX($G:$G, SMALL(IF(G$2:G$100&lt;&gt;"",
ROW($2:$100)), ROW(A69))))</f>
        <v>#NUM!</v>
      </c>
      <c r="N70">
        <f t="shared" si="5"/>
        <v>0</v>
      </c>
    </row>
    <row r="71" spans="1:14" x14ac:dyDescent="0.3">
      <c r="A71" t="str">
        <f>IF(ISBLANK(Modulplaner_WINFO!O12),"",Modulplaner_WINFO!O12)</f>
        <v/>
      </c>
      <c r="B71">
        <f>Datenbank_WINFO!$I$10</f>
        <v>0</v>
      </c>
      <c r="F71">
        <f>(COUNTIF($A$1:A67,#REF!)=1)+MAX(F$1:F70)</f>
        <v>2</v>
      </c>
      <c r="G71" t="str">
        <f t="shared" si="3"/>
        <v/>
      </c>
      <c r="H71">
        <f t="shared" si="4"/>
        <v>0</v>
      </c>
      <c r="M71" t="e">
        <f t="array" ref="M71">IF(ROW(G70)&gt; COUNTA($G$2:$G$100), "",INDEX($G:$G, SMALL(IF(G$2:G$100&lt;&gt;"",
ROW($2:$100)), ROW(A70))))</f>
        <v>#NUM!</v>
      </c>
      <c r="N71">
        <f t="shared" si="5"/>
        <v>0</v>
      </c>
    </row>
    <row r="72" spans="1:14" x14ac:dyDescent="0.3">
      <c r="A72" t="str">
        <f>IF(ISBLANK(Modulplaner_WINFO!O13),"",Modulplaner_WINFO!O13)</f>
        <v/>
      </c>
      <c r="B72">
        <f>Datenbank_WINFO!$J$10</f>
        <v>0</v>
      </c>
      <c r="F72">
        <f>(COUNTIF($A$1:A67,#REF!)=1)+MAX(F$1:F71)</f>
        <v>2</v>
      </c>
      <c r="G72" t="str">
        <f t="shared" si="3"/>
        <v/>
      </c>
      <c r="H72">
        <f t="shared" si="4"/>
        <v>0</v>
      </c>
      <c r="M72" t="e">
        <f t="array" ref="M72">IF(ROW(G71)&gt; COUNTA($G$2:$G$100), "",INDEX($G:$G, SMALL(IF(G$2:G$100&lt;&gt;"",
ROW($2:$100)), ROW(A71))))</f>
        <v>#NUM!</v>
      </c>
      <c r="N72">
        <f t="shared" si="5"/>
        <v>0</v>
      </c>
    </row>
    <row r="73" spans="1:14" x14ac:dyDescent="0.3">
      <c r="A73" t="str">
        <f>IF(ISBLANK(Modulplaner_WINFO!O14),"",Modulplaner_WINFO!O14)</f>
        <v/>
      </c>
      <c r="B73">
        <f>Datenbank_WINFO!$K$10</f>
        <v>0</v>
      </c>
      <c r="F73">
        <f>(COUNTIF($A$1:A67,#REF!)=1)+MAX(F$1:F72)</f>
        <v>2</v>
      </c>
      <c r="G73" t="str">
        <f t="shared" si="3"/>
        <v/>
      </c>
      <c r="H73">
        <f t="shared" si="4"/>
        <v>0</v>
      </c>
      <c r="M73" t="e">
        <f t="array" ref="M73">IF(ROW(G72)&gt; COUNTA($G$2:$G$100), "",INDEX($G:$G, SMALL(IF(G$2:G$100&lt;&gt;"",
ROW($2:$100)), ROW(A72))))</f>
        <v>#NUM!</v>
      </c>
      <c r="N73">
        <f t="shared" si="5"/>
        <v>0</v>
      </c>
    </row>
    <row r="74" spans="1:14" x14ac:dyDescent="0.3">
      <c r="A74" t="str">
        <f>IF(ISBLANK(Modulplaner_WINFO!O15),"",Modulplaner_WINFO!O15)</f>
        <v/>
      </c>
      <c r="B74">
        <f>Datenbank_WINFO!$L$10</f>
        <v>0</v>
      </c>
      <c r="F74">
        <f>(COUNTIF($A$1:A67,#REF!)=1)+MAX(F$1:F73)</f>
        <v>2</v>
      </c>
      <c r="G74" t="str">
        <f t="shared" si="3"/>
        <v/>
      </c>
      <c r="H74">
        <f t="shared" si="4"/>
        <v>0</v>
      </c>
      <c r="M74" t="e">
        <f t="array" ref="M74">IF(ROW(G73)&gt; COUNTA($G$2:$G$100), "",INDEX($G:$G, SMALL(IF(G$2:G$100&lt;&gt;"",
ROW($2:$100)), ROW(A73))))</f>
        <v>#NUM!</v>
      </c>
      <c r="N74">
        <f t="shared" si="5"/>
        <v>0</v>
      </c>
    </row>
    <row r="75" spans="1:14" x14ac:dyDescent="0.3">
      <c r="A75" t="str">
        <f>IF(ISBLANK(Modulplaner_WINFO!O16),"",Modulplaner_WINFO!O16)</f>
        <v/>
      </c>
      <c r="B75">
        <f>Datenbank_WINFO!$M$10</f>
        <v>0</v>
      </c>
      <c r="F75">
        <f>(COUNTIF($A$1:A67,#REF!)=1)+MAX(F$1:F74)</f>
        <v>2</v>
      </c>
      <c r="G75" t="str">
        <f t="shared" si="3"/>
        <v/>
      </c>
      <c r="H75">
        <f t="shared" si="4"/>
        <v>0</v>
      </c>
      <c r="M75" t="e">
        <f t="array" ref="M75">IF(ROW(G74)&gt; COUNTA($G$2:$G$100), "",INDEX($G:$G, SMALL(IF(G$2:G$100&lt;&gt;"",
ROW($2:$100)), ROW(A74))))</f>
        <v>#NUM!</v>
      </c>
      <c r="N75">
        <f t="shared" si="5"/>
        <v>0</v>
      </c>
    </row>
    <row r="76" spans="1:14" x14ac:dyDescent="0.3">
      <c r="A76" t="str">
        <f>IF(ISBLANK(Modulplaner_WINFO!O17),"",Modulplaner_WINFO!O17)</f>
        <v/>
      </c>
      <c r="B76">
        <f>Datenbank_WINFO!$N$10</f>
        <v>0</v>
      </c>
      <c r="F76">
        <f>(COUNTIF($A$1:A67,#REF!)=1)+MAX(F$1:F75)</f>
        <v>2</v>
      </c>
      <c r="G76" t="str">
        <f t="shared" si="3"/>
        <v/>
      </c>
      <c r="H76">
        <f t="shared" si="4"/>
        <v>0</v>
      </c>
      <c r="M76" t="e">
        <f t="array" ref="M76">IF(ROW(G75)&gt; COUNTA($G$2:$G$100), "",INDEX($G:$G, SMALL(IF(G$2:G$100&lt;&gt;"",
ROW($2:$100)), ROW(A75))))</f>
        <v>#NUM!</v>
      </c>
      <c r="N76">
        <f t="shared" si="5"/>
        <v>0</v>
      </c>
    </row>
    <row r="77" spans="1:14" x14ac:dyDescent="0.3">
      <c r="A77" t="str">
        <f>IF(ISBLANK(Modulplaner_WINFO!O18),"",Modulplaner_WINFO!O18)</f>
        <v/>
      </c>
      <c r="B77">
        <f>Datenbank_WINFO!$O$10</f>
        <v>0</v>
      </c>
      <c r="F77">
        <f>(COUNTIF($A$1:A67,#REF!)=1)+MAX(F$1:F76)</f>
        <v>2</v>
      </c>
      <c r="G77" t="str">
        <f t="shared" si="3"/>
        <v/>
      </c>
      <c r="H77">
        <f t="shared" si="4"/>
        <v>0</v>
      </c>
      <c r="M77" t="e">
        <f t="array" ref="M77">IF(ROW(G76)&gt; COUNTA($G$2:$G$100), "",INDEX($G:$G, SMALL(IF(G$2:G$100&lt;&gt;"",
ROW($2:$100)), ROW(A76))))</f>
        <v>#NUM!</v>
      </c>
      <c r="N77">
        <f t="shared" si="5"/>
        <v>0</v>
      </c>
    </row>
    <row r="78" spans="1:14" x14ac:dyDescent="0.3">
      <c r="A78" t="str">
        <f>IF(ISBLANK(Modulplaner_WINFO!O19),"",Modulplaner_WINFO!O19)</f>
        <v/>
      </c>
      <c r="B78">
        <f>Datenbank_WINFO!$P$10</f>
        <v>0</v>
      </c>
      <c r="F78">
        <f>(COUNTIF($A$1:A78,#REF!)=1)+MAX(F$1:F77)</f>
        <v>2</v>
      </c>
      <c r="G78" t="str">
        <f t="shared" si="3"/>
        <v/>
      </c>
      <c r="H78">
        <f t="shared" si="4"/>
        <v>0</v>
      </c>
      <c r="M78" t="e">
        <f t="array" ref="M78">IF(ROW(G77)&gt; COUNTA($G$2:$G$100), "",INDEX($G:$G, SMALL(IF(G$2:G$100&lt;&gt;"",
ROW($2:$100)), ROW(A77))))</f>
        <v>#NUM!</v>
      </c>
      <c r="N78">
        <f t="shared" si="5"/>
        <v>0</v>
      </c>
    </row>
    <row r="79" spans="1:14" x14ac:dyDescent="0.3">
      <c r="A79" t="str">
        <f>IF(ISBLANK(Modulplaner_WINFO!Q9),"",Modulplaner_WINFO!Q9)</f>
        <v/>
      </c>
      <c r="B79">
        <f>Datenbank_WINFO!$F$11</f>
        <v>0</v>
      </c>
      <c r="F79">
        <f>(COUNTIF($A$1:A78,#REF!)=1)+MAX(F$1:F78)</f>
        <v>2</v>
      </c>
      <c r="G79" t="str">
        <f t="shared" si="3"/>
        <v/>
      </c>
      <c r="H79">
        <f t="shared" si="4"/>
        <v>0</v>
      </c>
      <c r="M79" t="e">
        <f t="array" ref="M79">IF(ROW(G78)&gt; COUNTA($G$2:$G$100), "",INDEX($G:$G, SMALL(IF(G$2:G$100&lt;&gt;"",
ROW($2:$100)), ROW(A78))))</f>
        <v>#NUM!</v>
      </c>
      <c r="N79">
        <f t="shared" si="5"/>
        <v>0</v>
      </c>
    </row>
    <row r="80" spans="1:14" x14ac:dyDescent="0.3">
      <c r="A80" t="str">
        <f>IF(ISBLANK(Modulplaner_WINFO!Q10),"",Modulplaner_WINFO!Q10)</f>
        <v/>
      </c>
      <c r="B80">
        <f>Datenbank_WINFO!$G$11</f>
        <v>0</v>
      </c>
      <c r="F80">
        <f>(COUNTIF($A$1:A78,#REF!)=1)+MAX(F$1:F79)</f>
        <v>2</v>
      </c>
      <c r="G80" t="str">
        <f t="shared" si="3"/>
        <v/>
      </c>
      <c r="H80">
        <f t="shared" si="4"/>
        <v>0</v>
      </c>
      <c r="M80" t="e">
        <f t="array" ref="M80">IF(ROW(G79)&gt; COUNTA($G$2:$G$100), "",INDEX($G:$G, SMALL(IF(G$2:G$100&lt;&gt;"",
ROW($2:$100)), ROW(A79))))</f>
        <v>#NUM!</v>
      </c>
      <c r="N80">
        <f t="shared" si="5"/>
        <v>0</v>
      </c>
    </row>
    <row r="81" spans="1:14" x14ac:dyDescent="0.3">
      <c r="A81" t="str">
        <f>IF(ISBLANK(Modulplaner_WINFO!Q11),"",Modulplaner_WINFO!Q11)</f>
        <v/>
      </c>
      <c r="B81">
        <f>Datenbank_WINFO!$H$11</f>
        <v>0</v>
      </c>
      <c r="F81">
        <f>(COUNTIF($A$1:A78,#REF!)=1)+MAX(F$1:F80)</f>
        <v>2</v>
      </c>
      <c r="G81" t="str">
        <f t="shared" si="3"/>
        <v/>
      </c>
      <c r="H81">
        <f t="shared" si="4"/>
        <v>0</v>
      </c>
      <c r="M81" t="e">
        <f t="array" ref="M81">IF(ROW(G80)&gt; COUNTA($G$2:$G$100), "",INDEX($G:$G, SMALL(IF(G$2:G$100&lt;&gt;"",
ROW($2:$100)), ROW(A80))))</f>
        <v>#NUM!</v>
      </c>
      <c r="N81">
        <f t="shared" si="5"/>
        <v>0</v>
      </c>
    </row>
    <row r="82" spans="1:14" x14ac:dyDescent="0.3">
      <c r="A82" t="str">
        <f>IF(ISBLANK(Modulplaner_WINFO!Q12),"",Modulplaner_WINFO!Q12)</f>
        <v/>
      </c>
      <c r="B82">
        <f>Datenbank_WINFO!$I$11</f>
        <v>0</v>
      </c>
      <c r="F82">
        <f>(COUNTIF($A$1:A78,#REF!)=1)+MAX(F$1:F81)</f>
        <v>2</v>
      </c>
      <c r="G82" t="str">
        <f t="shared" si="3"/>
        <v/>
      </c>
      <c r="H82">
        <f t="shared" si="4"/>
        <v>0</v>
      </c>
      <c r="M82" t="e">
        <f t="array" ref="M82">IF(ROW(G81)&gt; COUNTA($G$2:$G$100), "",INDEX($G:$G, SMALL(IF(G$2:G$100&lt;&gt;"",
ROW($2:$100)), ROW(A81))))</f>
        <v>#NUM!</v>
      </c>
      <c r="N82">
        <f t="shared" si="5"/>
        <v>0</v>
      </c>
    </row>
    <row r="83" spans="1:14" x14ac:dyDescent="0.3">
      <c r="A83" t="str">
        <f>IF(ISBLANK(Modulplaner_WINFO!Q13),"",Modulplaner_WINFO!Q13)</f>
        <v/>
      </c>
      <c r="B83">
        <f>Datenbank_WINFO!$J$11</f>
        <v>0</v>
      </c>
      <c r="F83">
        <f>(COUNTIF($A$1:A78,#REF!)=1)+MAX(F$1:F82)</f>
        <v>2</v>
      </c>
      <c r="G83" t="str">
        <f t="shared" si="3"/>
        <v/>
      </c>
      <c r="H83">
        <f t="shared" si="4"/>
        <v>0</v>
      </c>
      <c r="M83" t="e">
        <f t="array" ref="M83">IF(ROW(G82)&gt; COUNTA($G$2:$G$100), "",INDEX($G:$G, SMALL(IF(G$2:G$100&lt;&gt;"",
ROW($2:$100)), ROW(A82))))</f>
        <v>#NUM!</v>
      </c>
      <c r="N83">
        <f t="shared" si="5"/>
        <v>0</v>
      </c>
    </row>
    <row r="84" spans="1:14" x14ac:dyDescent="0.3">
      <c r="A84" t="str">
        <f>IF(ISBLANK(Modulplaner_WINFO!Q14),"",Modulplaner_WINFO!Q14)</f>
        <v/>
      </c>
      <c r="B84">
        <f>Datenbank_WINFO!$K$11</f>
        <v>0</v>
      </c>
      <c r="F84">
        <f>(COUNTIF($A$1:A78,#REF!)=1)+MAX(F$1:F83)</f>
        <v>2</v>
      </c>
      <c r="G84" t="str">
        <f t="shared" si="3"/>
        <v/>
      </c>
      <c r="H84">
        <f t="shared" si="4"/>
        <v>0</v>
      </c>
      <c r="M84" t="e">
        <f t="array" ref="M84">IF(ROW(G83)&gt; COUNTA($G$2:$G$100), "",INDEX($G:$G, SMALL(IF(G$2:G$100&lt;&gt;"",
ROW($2:$100)), ROW(A83))))</f>
        <v>#NUM!</v>
      </c>
      <c r="N84">
        <f t="shared" si="5"/>
        <v>0</v>
      </c>
    </row>
    <row r="85" spans="1:14" x14ac:dyDescent="0.3">
      <c r="A85" t="str">
        <f>IF(ISBLANK(Modulplaner_WINFO!Q15),"",Modulplaner_WINFO!Q15)</f>
        <v/>
      </c>
      <c r="B85">
        <f>Datenbank_WINFO!$L$11</f>
        <v>0</v>
      </c>
      <c r="F85">
        <f>(COUNTIF($A$1:A78,#REF!)=1)+MAX(F$1:F84)</f>
        <v>2</v>
      </c>
      <c r="G85" t="str">
        <f t="shared" si="3"/>
        <v/>
      </c>
      <c r="H85">
        <f t="shared" si="4"/>
        <v>0</v>
      </c>
      <c r="M85" t="e">
        <f t="array" ref="M85">IF(ROW(G84)&gt; COUNTA($G$2:$G$100), "",INDEX($G:$G, SMALL(IF(G$2:G$100&lt;&gt;"",
ROW($2:$100)), ROW(A84))))</f>
        <v>#NUM!</v>
      </c>
      <c r="N85">
        <f t="shared" si="5"/>
        <v>0</v>
      </c>
    </row>
    <row r="86" spans="1:14" x14ac:dyDescent="0.3">
      <c r="A86" t="str">
        <f>IF(ISBLANK(Modulplaner_WINFO!Q16),"",Modulplaner_WINFO!Q16)</f>
        <v/>
      </c>
      <c r="B86">
        <f>Datenbank_WINFO!$M$11</f>
        <v>0</v>
      </c>
      <c r="F86">
        <f>(COUNTIF($A$1:A78,#REF!)=1)+MAX(F$1:F85)</f>
        <v>2</v>
      </c>
      <c r="G86" t="str">
        <f t="shared" si="3"/>
        <v/>
      </c>
      <c r="H86">
        <f t="shared" si="4"/>
        <v>0</v>
      </c>
      <c r="M86" t="e">
        <f t="array" ref="M86">IF(ROW(G85)&gt; COUNTA($G$2:$G$100), "",INDEX($G:$G, SMALL(IF(G$2:G$100&lt;&gt;"",
ROW($2:$100)), ROW(A85))))</f>
        <v>#NUM!</v>
      </c>
      <c r="N86">
        <f t="shared" si="5"/>
        <v>0</v>
      </c>
    </row>
    <row r="87" spans="1:14" x14ac:dyDescent="0.3">
      <c r="A87" t="str">
        <f>IF(ISBLANK(Modulplaner_WINFO!Q17),"",Modulplaner_WINFO!Q17)</f>
        <v/>
      </c>
      <c r="B87">
        <f>Datenbank_WINFO!$N$11</f>
        <v>0</v>
      </c>
      <c r="F87">
        <f>(COUNTIF($A$1:A78,#REF!)=1)+MAX(F$1:F86)</f>
        <v>2</v>
      </c>
      <c r="G87" t="str">
        <f t="shared" si="3"/>
        <v/>
      </c>
      <c r="H87">
        <f t="shared" si="4"/>
        <v>0</v>
      </c>
      <c r="M87" t="e">
        <f t="array" ref="M87">IF(ROW(G86)&gt; COUNTA($G$2:$G$100), "",INDEX($G:$G, SMALL(IF(G$2:G$100&lt;&gt;"",
ROW($2:$100)), ROW(A86))))</f>
        <v>#NUM!</v>
      </c>
      <c r="N87">
        <f t="shared" si="5"/>
        <v>0</v>
      </c>
    </row>
    <row r="88" spans="1:14" x14ac:dyDescent="0.3">
      <c r="A88" t="str">
        <f>IF(ISBLANK(Modulplaner_WINFO!Q18),"",Modulplaner_WINFO!Q18)</f>
        <v/>
      </c>
      <c r="B88">
        <f>Datenbank_WINFO!$O$11</f>
        <v>0</v>
      </c>
      <c r="F88">
        <f>(COUNTIF($A$1:A78,#REF!)=1)+MAX(F$1:F87)</f>
        <v>2</v>
      </c>
      <c r="G88" t="str">
        <f t="shared" si="3"/>
        <v/>
      </c>
      <c r="H88">
        <f t="shared" si="4"/>
        <v>0</v>
      </c>
      <c r="M88" t="e">
        <f t="array" ref="M88">IF(ROW(G87)&gt; COUNTA($G$2:$G$100), "",INDEX($G:$G, SMALL(IF(G$2:G$100&lt;&gt;"",
ROW($2:$100)), ROW(A87))))</f>
        <v>#NUM!</v>
      </c>
      <c r="N88">
        <f t="shared" si="5"/>
        <v>0</v>
      </c>
    </row>
    <row r="89" spans="1:14" x14ac:dyDescent="0.3">
      <c r="A89" t="str">
        <f>IF(ISBLANK(Modulplaner_WINFO!Q19),"",Modulplaner_WINFO!Q19)</f>
        <v/>
      </c>
      <c r="B89">
        <f>Datenbank_WINFO!$P$11</f>
        <v>0</v>
      </c>
      <c r="F89">
        <f>(COUNTIF($A$1:A89,#REF!)=1)+MAX(F$1:F88)</f>
        <v>2</v>
      </c>
      <c r="G89" t="str">
        <f t="shared" si="3"/>
        <v/>
      </c>
      <c r="H89">
        <f t="shared" si="4"/>
        <v>0</v>
      </c>
      <c r="M89" t="e">
        <f t="array" ref="M89">IF(ROW(G88)&gt; COUNTA($G$2:$G$100), "",INDEX($G:$G, SMALL(IF(G$2:G$100&lt;&gt;"",
ROW($2:$100)), ROW(A88))))</f>
        <v>#NUM!</v>
      </c>
      <c r="N89">
        <f t="shared" si="5"/>
        <v>0</v>
      </c>
    </row>
    <row r="90" spans="1:14" x14ac:dyDescent="0.3">
      <c r="A90" t="str">
        <f>IF(ISBLANK(Modulplaner_WINFO!S9),"",Modulplaner_WINFO!S9)</f>
        <v/>
      </c>
      <c r="B90">
        <f>Datenbank_WINFO!$F$12</f>
        <v>0</v>
      </c>
      <c r="F90">
        <f>(COUNTIF($A$1:A89,#REF!)=1)+MAX(F$1:F89)</f>
        <v>2</v>
      </c>
      <c r="G90" t="str">
        <f t="shared" si="3"/>
        <v/>
      </c>
      <c r="H90">
        <f t="shared" si="4"/>
        <v>0</v>
      </c>
      <c r="M90" t="e">
        <f t="array" ref="M90">IF(ROW(G89)&gt; COUNTA($G$2:$G$100), "",INDEX($G:$G, SMALL(IF(G$2:G$100&lt;&gt;"",
ROW($2:$100)), ROW(A89))))</f>
        <v>#NUM!</v>
      </c>
      <c r="N90">
        <f t="shared" si="5"/>
        <v>0</v>
      </c>
    </row>
    <row r="91" spans="1:14" x14ac:dyDescent="0.3">
      <c r="A91" t="str">
        <f>IF(ISBLANK(Modulplaner_WINFO!S10),"",Modulplaner_WINFO!S10)</f>
        <v/>
      </c>
      <c r="B91">
        <f>Datenbank_WINFO!$G$12</f>
        <v>0</v>
      </c>
      <c r="F91">
        <f>(COUNTIF($A$1:A89,#REF!)=1)+MAX(F$1:F90)</f>
        <v>2</v>
      </c>
      <c r="G91" t="str">
        <f t="shared" si="3"/>
        <v/>
      </c>
      <c r="H91">
        <f t="shared" si="4"/>
        <v>0</v>
      </c>
      <c r="M91" t="e">
        <f t="array" ref="M91">IF(ROW(G90)&gt; COUNTA($G$2:$G$100), "",INDEX($G:$G, SMALL(IF(G$2:G$100&lt;&gt;"",
ROW($2:$100)), ROW(A90))))</f>
        <v>#NUM!</v>
      </c>
      <c r="N91">
        <f t="shared" si="5"/>
        <v>0</v>
      </c>
    </row>
    <row r="92" spans="1:14" x14ac:dyDescent="0.3">
      <c r="A92" t="str">
        <f>IF(ISBLANK(Modulplaner_WINFO!S11),"",Modulplaner_WINFO!S11)</f>
        <v/>
      </c>
      <c r="B92">
        <f>Datenbank_WINFO!$H$12</f>
        <v>0</v>
      </c>
      <c r="F92">
        <f>(COUNTIF($A$1:A89,#REF!)=1)+MAX(F$1:F91)</f>
        <v>2</v>
      </c>
      <c r="G92" t="str">
        <f t="shared" si="3"/>
        <v/>
      </c>
      <c r="H92">
        <f t="shared" si="4"/>
        <v>0</v>
      </c>
      <c r="M92" t="e">
        <f t="array" ref="M92">IF(ROW(G91)&gt; COUNTA($G$2:$G$100), "",INDEX($G:$G, SMALL(IF(G$2:G$100&lt;&gt;"",
ROW($2:$100)), ROW(A91))))</f>
        <v>#NUM!</v>
      </c>
      <c r="N92">
        <f t="shared" si="5"/>
        <v>0</v>
      </c>
    </row>
    <row r="93" spans="1:14" x14ac:dyDescent="0.3">
      <c r="A93" t="str">
        <f>IF(ISBLANK(Modulplaner_WINFO!S12),"",Modulplaner_WINFO!S12)</f>
        <v/>
      </c>
      <c r="B93">
        <f>Datenbank_WINFO!$I$12</f>
        <v>0</v>
      </c>
      <c r="F93">
        <f>(COUNTIF($A$1:A89,#REF!)=1)+MAX(F$1:F92)</f>
        <v>2</v>
      </c>
      <c r="G93" t="str">
        <f t="shared" si="3"/>
        <v/>
      </c>
      <c r="H93">
        <f t="shared" si="4"/>
        <v>0</v>
      </c>
      <c r="M93" t="e">
        <f t="array" ref="M93">IF(ROW(G92)&gt; COUNTA($G$2:$G$100), "",INDEX($G:$G, SMALL(IF(G$2:G$100&lt;&gt;"",
ROW($2:$100)), ROW(A92))))</f>
        <v>#NUM!</v>
      </c>
      <c r="N93">
        <f t="shared" si="5"/>
        <v>0</v>
      </c>
    </row>
    <row r="94" spans="1:14" x14ac:dyDescent="0.3">
      <c r="A94" t="str">
        <f>IF(ISBLANK(Modulplaner_WINFO!S13),"",Modulplaner_WINFO!S13)</f>
        <v/>
      </c>
      <c r="B94">
        <f>Datenbank_WINFO!$J$12</f>
        <v>0</v>
      </c>
      <c r="F94">
        <f>(COUNTIF($A$1:A89,#REF!)=1)+MAX(F$1:F93)</f>
        <v>2</v>
      </c>
      <c r="G94" t="str">
        <f t="shared" si="3"/>
        <v/>
      </c>
      <c r="H94">
        <f t="shared" si="4"/>
        <v>0</v>
      </c>
      <c r="M94" t="e">
        <f t="array" ref="M94">IF(ROW(G93)&gt; COUNTA($G$2:$G$100), "",INDEX($G:$G, SMALL(IF(G$2:G$100&lt;&gt;"",
ROW($2:$100)), ROW(A93))))</f>
        <v>#NUM!</v>
      </c>
      <c r="N94">
        <f t="shared" si="5"/>
        <v>0</v>
      </c>
    </row>
    <row r="95" spans="1:14" x14ac:dyDescent="0.3">
      <c r="A95" t="str">
        <f>IF(ISBLANK(Modulplaner_WINFO!S14),"",Modulplaner_WINFO!S14)</f>
        <v/>
      </c>
      <c r="B95">
        <f>Datenbank_WINFO!$K$12</f>
        <v>0</v>
      </c>
      <c r="F95">
        <f>(COUNTIF($A$1:A89,#REF!)=1)+MAX(F$1:F94)</f>
        <v>2</v>
      </c>
      <c r="G95" t="str">
        <f t="shared" si="3"/>
        <v/>
      </c>
      <c r="H95">
        <f t="shared" si="4"/>
        <v>0</v>
      </c>
      <c r="M95" t="e">
        <f t="array" ref="M95">IF(ROW(G94)&gt; COUNTA($G$2:$G$100), "",INDEX($G:$G, SMALL(IF(G$2:G$100&lt;&gt;"",
ROW($2:$100)), ROW(A94))))</f>
        <v>#NUM!</v>
      </c>
      <c r="N95">
        <f t="shared" si="5"/>
        <v>0</v>
      </c>
    </row>
    <row r="96" spans="1:14" x14ac:dyDescent="0.3">
      <c r="A96" t="str">
        <f>IF(ISBLANK(Modulplaner_WINFO!S15),"",Modulplaner_WINFO!S15)</f>
        <v/>
      </c>
      <c r="B96">
        <f>Datenbank_WINFO!$L$12</f>
        <v>0</v>
      </c>
      <c r="F96">
        <f>(COUNTIF($A$1:A89,#REF!)=1)+MAX(F$1:F95)</f>
        <v>2</v>
      </c>
      <c r="G96" t="str">
        <f t="shared" si="3"/>
        <v/>
      </c>
      <c r="H96">
        <f t="shared" si="4"/>
        <v>0</v>
      </c>
      <c r="M96" t="e">
        <f t="array" ref="M96">IF(ROW(G95)&gt; COUNTA($G$2:$G$100), "",INDEX($G:$G, SMALL(IF(G$2:G$100&lt;&gt;"",
ROW($2:$100)), ROW(A95))))</f>
        <v>#NUM!</v>
      </c>
      <c r="N96">
        <f t="shared" si="5"/>
        <v>0</v>
      </c>
    </row>
    <row r="97" spans="1:14" x14ac:dyDescent="0.3">
      <c r="A97" t="str">
        <f>IF(ISBLANK(Modulplaner_WINFO!S16),"",Modulplaner_WINFO!S16)</f>
        <v/>
      </c>
      <c r="B97">
        <f>Datenbank_WINFO!$M$12</f>
        <v>0</v>
      </c>
      <c r="F97">
        <f>(COUNTIF($A$1:A89,#REF!)=1)+MAX(F$1:F96)</f>
        <v>2</v>
      </c>
      <c r="G97" t="str">
        <f t="shared" si="3"/>
        <v/>
      </c>
      <c r="H97">
        <f t="shared" si="4"/>
        <v>0</v>
      </c>
      <c r="M97" t="e">
        <f t="array" ref="M97">IF(ROW(G96)&gt; COUNTA($G$2:$G$100), "",INDEX($G:$G, SMALL(IF(G$2:G$100&lt;&gt;"",
ROW($2:$100)), ROW(A96))))</f>
        <v>#NUM!</v>
      </c>
      <c r="N97">
        <f t="shared" si="5"/>
        <v>0</v>
      </c>
    </row>
    <row r="98" spans="1:14" x14ac:dyDescent="0.3">
      <c r="A98" t="str">
        <f>IF(ISBLANK(Modulplaner_WINFO!S17),"",Modulplaner_WINFO!S17)</f>
        <v/>
      </c>
      <c r="B98">
        <f>Datenbank_WINFO!$N$12</f>
        <v>0</v>
      </c>
      <c r="F98">
        <f>(COUNTIF($A$1:A89,#REF!)=1)+MAX(F$1:F97)</f>
        <v>2</v>
      </c>
      <c r="G98" t="str">
        <f t="shared" si="3"/>
        <v/>
      </c>
      <c r="H98">
        <f t="shared" si="4"/>
        <v>0</v>
      </c>
      <c r="M98" t="e">
        <f t="array" ref="M98">IF(ROW(G97)&gt; COUNTA($G$2:$G$100), "",INDEX($G:$G, SMALL(IF(G$2:G$100&lt;&gt;"",
ROW($2:$100)), ROW(A97))))</f>
        <v>#NUM!</v>
      </c>
      <c r="N98">
        <f t="shared" si="5"/>
        <v>0</v>
      </c>
    </row>
    <row r="99" spans="1:14" x14ac:dyDescent="0.3">
      <c r="A99" t="str">
        <f>IF(ISBLANK(Modulplaner_WINFO!S18),"",Modulplaner_WINFO!S18)</f>
        <v/>
      </c>
      <c r="B99">
        <f>Datenbank_WINFO!$O$12</f>
        <v>0</v>
      </c>
      <c r="F99">
        <f>(COUNTIF($A$1:A89,#REF!)=1)+MAX(F$1:F98)</f>
        <v>2</v>
      </c>
      <c r="G99" t="str">
        <f t="shared" si="3"/>
        <v/>
      </c>
      <c r="H99">
        <f t="shared" si="4"/>
        <v>0</v>
      </c>
      <c r="M99" t="e">
        <f t="array" ref="M99">IF(ROW(G98)&gt; COUNTA($G$2:$G$100), "",INDEX($G:$G, SMALL(IF(G$2:G$100&lt;&gt;"",
ROW($2:$100)), ROW(A98))))</f>
        <v>#NUM!</v>
      </c>
      <c r="N99">
        <f t="shared" si="5"/>
        <v>0</v>
      </c>
    </row>
    <row r="100" spans="1:14" x14ac:dyDescent="0.3">
      <c r="A100" t="str">
        <f>IF(ISBLANK(Modulplaner_WINFO!S19),"",Modulplaner_WINFO!S19)</f>
        <v/>
      </c>
      <c r="B100">
        <f>Datenbank_WINFO!$P$12</f>
        <v>0</v>
      </c>
      <c r="F100">
        <f>(COUNTIF($A$1:A100,#REF!)=1)+MAX(F$1:F99)</f>
        <v>2</v>
      </c>
      <c r="G100" t="str">
        <f t="shared" si="3"/>
        <v/>
      </c>
      <c r="H100">
        <f t="shared" si="4"/>
        <v>0</v>
      </c>
      <c r="M100" t="e">
        <f t="array" ref="M100">IF(ROW(G99)&gt; COUNTA($G$2:$G$100), "",INDEX($G:$G, SMALL(IF(G$2:G$100&lt;&gt;"",
ROW($2:$100)), ROW(A99))))</f>
        <v>#NUM!</v>
      </c>
      <c r="N100">
        <f t="shared" si="5"/>
        <v>0</v>
      </c>
    </row>
  </sheetData>
  <sheetProtection algorithmName="SHA-512" hashValue="yFJDWFaysShXq/dqFMGs1Q4JyQ+njovysDwPr32bUoh0VW1JG21YWNI4eugAKBNs8eAseOL7MrsNvBwdH4DN4w==" saltValue="7ZCX9v/obswDA8oW41tSFw==" spinCount="100000" sheet="1" objects="1" scenarios="1"/>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Anleitung</vt:lpstr>
      <vt:lpstr>|</vt:lpstr>
      <vt:lpstr>Modulplaner_WING</vt:lpstr>
      <vt:lpstr>Modulplaner_TVWL</vt:lpstr>
      <vt:lpstr>Modulplaner_WINFO</vt:lpstr>
      <vt:lpstr>Datenbank_WING</vt:lpstr>
      <vt:lpstr>duplikate_WING</vt:lpstr>
      <vt:lpstr>Datenbank_TVWL</vt:lpstr>
      <vt:lpstr>duplikate_TVWL</vt:lpstr>
      <vt:lpstr>Datenbank_WINFO</vt:lpstr>
      <vt:lpstr>duplikate_WINFO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Laurin Zemmrich</dc:creator>
  <cp:lastModifiedBy>Müller, Florian (IBU)</cp:lastModifiedBy>
  <dcterms:created xsi:type="dcterms:W3CDTF">2015-06-05T18:19:34Z</dcterms:created>
  <dcterms:modified xsi:type="dcterms:W3CDTF">2020-06-08T08:46:55Z</dcterms:modified>
</cp:coreProperties>
</file>